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35" yWindow="345" windowWidth="25260" windowHeight="9180" tabRatio="657" firstSheet="1" activeTab="6"/>
  </bookViews>
  <sheets>
    <sheet name="ConsistentHeaders" sheetId="12" r:id="rId1"/>
    <sheet name="Chip" sheetId="1" r:id="rId2"/>
    <sheet name="LogHome" sheetId="2" r:id="rId3"/>
    <sheet name="Lumber &gt;40" sheetId="3" r:id="rId4"/>
    <sheet name="Lumber &lt;40" sheetId="4" r:id="rId5"/>
    <sheet name="Pellet" sheetId="5" r:id="rId6"/>
    <sheet name="PolePost&amp;UTI" sheetId="7" r:id="rId7"/>
    <sheet name="Pulp&amp;Paper" sheetId="8" r:id="rId8"/>
    <sheet name="Shake&amp;Shingle" sheetId="9" r:id="rId9"/>
    <sheet name="Veneer_Plywood_OSB_OtherPanel" sheetId="10" r:id="rId10"/>
    <sheet name="Other" sheetId="11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My_Query" localSheetId="2">LogHome!$A$2:$E$42</definedName>
    <definedName name="My_Query" localSheetId="10">Other!$A$4:$F$4</definedName>
    <definedName name="My_Query" localSheetId="5">Pellet!$A$4:$F$10</definedName>
    <definedName name="My_Query" localSheetId="7">'Pulp&amp;Paper'!$A$4:$G$32</definedName>
    <definedName name="My_Query" localSheetId="8">'Shake&amp;Shingle'!$A$4:$F$34</definedName>
    <definedName name="My_Query" localSheetId="9">Veneer_Plywood_OSB_OtherPanel!$A$4:$G$31</definedName>
    <definedName name="My_Query">Chip!$A$3:$F$14</definedName>
    <definedName name="_xlnm.Print_Area" localSheetId="1">Chip!$A$1:$F$14</definedName>
    <definedName name="_xlnm.Print_Area" localSheetId="5">Pellet!$A$1:$F$11</definedName>
    <definedName name="_xlnm.Print_Area" localSheetId="8">'Shake&amp;Shingle'!$A$1:$F$34</definedName>
    <definedName name="_xlnm.Print_Titles" localSheetId="2">LogHome!$1:$2</definedName>
    <definedName name="_xlnm.Print_Titles" localSheetId="4">'Lumber &lt;40'!$1:$3</definedName>
    <definedName name="_xlnm.Print_Titles" localSheetId="3">'Lumber &gt;40'!$1:$3</definedName>
    <definedName name="_xlnm.Print_Titles" localSheetId="7">'Pulp&amp;Paper'!$1:$3</definedName>
  </definedNames>
  <calcPr calcId="125725"/>
</workbook>
</file>

<file path=xl/calcChain.xml><?xml version="1.0" encoding="utf-8"?>
<calcChain xmlns="http://schemas.openxmlformats.org/spreadsheetml/2006/main">
  <c r="B42" i="4"/>
  <c r="C42"/>
  <c r="D42"/>
  <c r="E42"/>
  <c r="A42"/>
  <c r="F41"/>
  <c r="B45" i="3"/>
  <c r="C45"/>
  <c r="D45"/>
  <c r="E45"/>
  <c r="A45"/>
  <c r="F44"/>
  <c r="G1" i="7"/>
  <c r="A25"/>
  <c r="B25"/>
  <c r="C25"/>
  <c r="D25"/>
  <c r="E25"/>
  <c r="F25"/>
  <c r="G25"/>
  <c r="A26"/>
  <c r="B26"/>
  <c r="C26"/>
  <c r="D26"/>
  <c r="E26"/>
  <c r="F26"/>
  <c r="G26"/>
  <c r="A27"/>
  <c r="B27"/>
  <c r="C27"/>
  <c r="D27"/>
  <c r="E27"/>
  <c r="F27"/>
  <c r="G27"/>
  <c r="A28"/>
  <c r="B28"/>
  <c r="C28"/>
  <c r="D28"/>
  <c r="E28"/>
  <c r="F28"/>
  <c r="G28"/>
  <c r="A29"/>
  <c r="B29"/>
  <c r="C29"/>
  <c r="D29"/>
  <c r="E29"/>
  <c r="F29"/>
  <c r="G29"/>
  <c r="A30"/>
  <c r="B30"/>
  <c r="C30"/>
  <c r="D30"/>
  <c r="E30"/>
  <c r="F30"/>
  <c r="G30"/>
  <c r="A31"/>
  <c r="B31"/>
  <c r="C31"/>
  <c r="D31"/>
  <c r="E31"/>
  <c r="F31"/>
  <c r="G31"/>
  <c r="A32"/>
  <c r="B32"/>
  <c r="C32"/>
  <c r="D32"/>
  <c r="E32"/>
  <c r="F32"/>
  <c r="G32"/>
  <c r="A33"/>
  <c r="B33"/>
  <c r="C33"/>
  <c r="D33"/>
  <c r="E33"/>
  <c r="F33"/>
  <c r="G33"/>
  <c r="A34"/>
  <c r="B34"/>
  <c r="C34"/>
  <c r="D34"/>
  <c r="E34"/>
  <c r="F34"/>
  <c r="G34"/>
  <c r="A35"/>
  <c r="B35"/>
  <c r="C35"/>
  <c r="D35"/>
  <c r="E35"/>
  <c r="F35"/>
  <c r="G35"/>
  <c r="A36"/>
  <c r="B36"/>
  <c r="C36"/>
  <c r="D36"/>
  <c r="E36"/>
  <c r="F36"/>
  <c r="G36"/>
  <c r="A37"/>
  <c r="B37"/>
  <c r="C37"/>
  <c r="D37"/>
  <c r="E37"/>
  <c r="F37"/>
  <c r="G37"/>
  <c r="A38"/>
  <c r="B38"/>
  <c r="C38"/>
  <c r="D38"/>
  <c r="E38"/>
  <c r="F38"/>
  <c r="G38"/>
  <c r="F2" i="11"/>
  <c r="E2"/>
  <c r="F2" i="10"/>
  <c r="E2"/>
  <c r="B2"/>
  <c r="C2"/>
  <c r="A2"/>
  <c r="G1"/>
  <c r="B2" i="9"/>
  <c r="C2"/>
  <c r="D2"/>
  <c r="E2"/>
  <c r="A2"/>
  <c r="F1"/>
  <c r="G1" i="8"/>
  <c r="F2"/>
  <c r="E2"/>
  <c r="B2"/>
  <c r="C2"/>
  <c r="A2"/>
  <c r="F2" i="7"/>
  <c r="E2"/>
  <c r="B2"/>
  <c r="C2"/>
  <c r="A2"/>
  <c r="F1" i="5"/>
  <c r="B2"/>
  <c r="C2"/>
  <c r="D2"/>
  <c r="E2"/>
  <c r="A2"/>
  <c r="F1" i="4"/>
  <c r="B2"/>
  <c r="C2"/>
  <c r="D2"/>
  <c r="E2"/>
  <c r="A2"/>
  <c r="F1" i="3"/>
  <c r="B2"/>
  <c r="C2"/>
  <c r="D2"/>
  <c r="E2"/>
  <c r="A2"/>
  <c r="E1" i="2"/>
  <c r="B2"/>
  <c r="C2"/>
  <c r="D2"/>
  <c r="E2"/>
  <c r="A2"/>
  <c r="F1" i="1"/>
  <c r="B2"/>
  <c r="C2"/>
  <c r="D2"/>
  <c r="E2"/>
  <c r="A2"/>
  <c r="A24" i="7"/>
  <c r="B24"/>
  <c r="C24"/>
  <c r="D24"/>
  <c r="E24"/>
  <c r="F24"/>
  <c r="G24"/>
  <c r="A19"/>
  <c r="B19"/>
  <c r="C19"/>
  <c r="D19"/>
  <c r="E19"/>
  <c r="F19"/>
  <c r="G19"/>
  <c r="A20"/>
  <c r="B20"/>
  <c r="C20"/>
  <c r="D20"/>
  <c r="E20"/>
  <c r="F20"/>
  <c r="G20"/>
  <c r="A21"/>
  <c r="B21"/>
  <c r="C21"/>
  <c r="D21"/>
  <c r="E21"/>
  <c r="F21"/>
  <c r="G21"/>
  <c r="A22"/>
  <c r="B22"/>
  <c r="C22"/>
  <c r="D22"/>
  <c r="E22"/>
  <c r="F22"/>
  <c r="G22"/>
  <c r="A23"/>
  <c r="B23"/>
  <c r="C23"/>
  <c r="D23"/>
  <c r="E23"/>
  <c r="F23"/>
  <c r="G23"/>
  <c r="A5"/>
  <c r="B5"/>
  <c r="C5"/>
  <c r="D5"/>
  <c r="E5"/>
  <c r="F5"/>
  <c r="G5"/>
  <c r="A6"/>
  <c r="B6"/>
  <c r="C6"/>
  <c r="D6"/>
  <c r="E6"/>
  <c r="F6"/>
  <c r="G6"/>
  <c r="A7"/>
  <c r="B7"/>
  <c r="C7"/>
  <c r="D7"/>
  <c r="E7"/>
  <c r="F7"/>
  <c r="G7"/>
  <c r="A8"/>
  <c r="B8"/>
  <c r="C8"/>
  <c r="D8"/>
  <c r="E8"/>
  <c r="F8"/>
  <c r="G8"/>
  <c r="A9"/>
  <c r="B9"/>
  <c r="C9"/>
  <c r="D9"/>
  <c r="E9"/>
  <c r="F9"/>
  <c r="G9"/>
  <c r="A10"/>
  <c r="B10"/>
  <c r="C10"/>
  <c r="D10"/>
  <c r="E10"/>
  <c r="F10"/>
  <c r="G10"/>
  <c r="A11"/>
  <c r="B11"/>
  <c r="C11"/>
  <c r="D11"/>
  <c r="E11"/>
  <c r="F11"/>
  <c r="G11"/>
  <c r="A12"/>
  <c r="B12"/>
  <c r="C12"/>
  <c r="D12"/>
  <c r="E12"/>
  <c r="F12"/>
  <c r="G12"/>
  <c r="A13"/>
  <c r="B13"/>
  <c r="C13"/>
  <c r="D13"/>
  <c r="E13"/>
  <c r="F13"/>
  <c r="G13"/>
  <c r="A14"/>
  <c r="B14"/>
  <c r="C14"/>
  <c r="D14"/>
  <c r="E14"/>
  <c r="F14"/>
  <c r="G14"/>
  <c r="A15"/>
  <c r="B15"/>
  <c r="C15"/>
  <c r="D15"/>
  <c r="E15"/>
  <c r="F15"/>
  <c r="G15"/>
  <c r="A16"/>
  <c r="B16"/>
  <c r="C16"/>
  <c r="D16"/>
  <c r="E16"/>
  <c r="F16"/>
  <c r="G16"/>
  <c r="A17"/>
  <c r="B17"/>
  <c r="C17"/>
  <c r="D17"/>
  <c r="E17"/>
  <c r="F17"/>
  <c r="G17"/>
  <c r="A18"/>
  <c r="B18"/>
  <c r="C18"/>
  <c r="D18"/>
  <c r="E18"/>
  <c r="F18"/>
  <c r="G18"/>
  <c r="B4"/>
  <c r="C4"/>
  <c r="D4"/>
  <c r="E4"/>
  <c r="F4"/>
  <c r="G4"/>
  <c r="A4"/>
  <c r="G4" i="11"/>
  <c r="B4"/>
  <c r="C4"/>
  <c r="D4"/>
  <c r="E4"/>
  <c r="F4"/>
  <c r="A4"/>
  <c r="A5" i="10"/>
  <c r="B5"/>
  <c r="C5"/>
  <c r="D5"/>
  <c r="E5"/>
  <c r="F5"/>
  <c r="G5"/>
  <c r="A6"/>
  <c r="B6"/>
  <c r="C6"/>
  <c r="D6"/>
  <c r="E6"/>
  <c r="F6"/>
  <c r="G6"/>
  <c r="A7"/>
  <c r="B7"/>
  <c r="C7"/>
  <c r="D7"/>
  <c r="E7"/>
  <c r="F7"/>
  <c r="G7"/>
  <c r="A8"/>
  <c r="B8"/>
  <c r="C8"/>
  <c r="D8"/>
  <c r="E8"/>
  <c r="F8"/>
  <c r="G8"/>
  <c r="A9"/>
  <c r="B9"/>
  <c r="C9"/>
  <c r="D9"/>
  <c r="E9"/>
  <c r="F9"/>
  <c r="G9"/>
  <c r="A10"/>
  <c r="B10"/>
  <c r="C10"/>
  <c r="D10"/>
  <c r="E10"/>
  <c r="F10"/>
  <c r="G10"/>
  <c r="A11"/>
  <c r="B11"/>
  <c r="C11"/>
  <c r="D11"/>
  <c r="E11"/>
  <c r="F11"/>
  <c r="G11"/>
  <c r="A12"/>
  <c r="B12"/>
  <c r="C12"/>
  <c r="D12"/>
  <c r="E12"/>
  <c r="F12"/>
  <c r="G12"/>
  <c r="A13"/>
  <c r="B13"/>
  <c r="C13"/>
  <c r="D13"/>
  <c r="E13"/>
  <c r="F13"/>
  <c r="G13"/>
  <c r="A14"/>
  <c r="B14"/>
  <c r="C14"/>
  <c r="D14"/>
  <c r="E14"/>
  <c r="F14"/>
  <c r="G14"/>
  <c r="A15"/>
  <c r="B15"/>
  <c r="C15"/>
  <c r="D15"/>
  <c r="E15"/>
  <c r="F15"/>
  <c r="G15"/>
  <c r="A16"/>
  <c r="B16"/>
  <c r="C16"/>
  <c r="D16"/>
  <c r="E16"/>
  <c r="F16"/>
  <c r="G16"/>
  <c r="A17"/>
  <c r="B17"/>
  <c r="C17"/>
  <c r="D17"/>
  <c r="E17"/>
  <c r="F17"/>
  <c r="G17"/>
  <c r="A18"/>
  <c r="B18"/>
  <c r="C18"/>
  <c r="D18"/>
  <c r="E18"/>
  <c r="F18"/>
  <c r="G18"/>
  <c r="A19"/>
  <c r="B19"/>
  <c r="C19"/>
  <c r="D19"/>
  <c r="E19"/>
  <c r="F19"/>
  <c r="G19"/>
  <c r="A20"/>
  <c r="B20"/>
  <c r="C20"/>
  <c r="D20"/>
  <c r="E20"/>
  <c r="F20"/>
  <c r="G20"/>
  <c r="A21"/>
  <c r="B21"/>
  <c r="C21"/>
  <c r="D21"/>
  <c r="E21"/>
  <c r="F21"/>
  <c r="G21"/>
  <c r="A22"/>
  <c r="B22"/>
  <c r="C22"/>
  <c r="D22"/>
  <c r="E22"/>
  <c r="F22"/>
  <c r="G22"/>
  <c r="A23"/>
  <c r="B23"/>
  <c r="C23"/>
  <c r="D23"/>
  <c r="E23"/>
  <c r="F23"/>
  <c r="G23"/>
  <c r="A24"/>
  <c r="B24"/>
  <c r="C24"/>
  <c r="D24"/>
  <c r="E24"/>
  <c r="F24"/>
  <c r="G24"/>
  <c r="A25"/>
  <c r="B25"/>
  <c r="C25"/>
  <c r="D25"/>
  <c r="E25"/>
  <c r="F25"/>
  <c r="G25"/>
  <c r="A26"/>
  <c r="B26"/>
  <c r="C26"/>
  <c r="D26"/>
  <c r="E26"/>
  <c r="F26"/>
  <c r="G26"/>
  <c r="A27"/>
  <c r="B27"/>
  <c r="C27"/>
  <c r="D27"/>
  <c r="E27"/>
  <c r="F27"/>
  <c r="G27"/>
  <c r="A28"/>
  <c r="B28"/>
  <c r="C28"/>
  <c r="D28"/>
  <c r="E28"/>
  <c r="F28"/>
  <c r="G28"/>
  <c r="A29"/>
  <c r="B29"/>
  <c r="C29"/>
  <c r="D29"/>
  <c r="E29"/>
  <c r="F29"/>
  <c r="G29"/>
  <c r="B4"/>
  <c r="C4"/>
  <c r="D4"/>
  <c r="E4"/>
  <c r="F4"/>
  <c r="G4"/>
  <c r="A4"/>
  <c r="A5" i="8"/>
  <c r="B5"/>
  <c r="C5"/>
  <c r="D5"/>
  <c r="E5"/>
  <c r="F5"/>
  <c r="G5"/>
  <c r="A6"/>
  <c r="B6"/>
  <c r="C6"/>
  <c r="D6"/>
  <c r="E6"/>
  <c r="F6"/>
  <c r="G6"/>
  <c r="A7"/>
  <c r="B7"/>
  <c r="C7"/>
  <c r="D7"/>
  <c r="E7"/>
  <c r="F7"/>
  <c r="G7"/>
  <c r="A8"/>
  <c r="B8"/>
  <c r="C8"/>
  <c r="D8"/>
  <c r="E8"/>
  <c r="F8"/>
  <c r="G8"/>
  <c r="A9"/>
  <c r="B9"/>
  <c r="C9"/>
  <c r="D9"/>
  <c r="E9"/>
  <c r="F9"/>
  <c r="G9"/>
  <c r="A10"/>
  <c r="B10"/>
  <c r="C10"/>
  <c r="D10"/>
  <c r="E10"/>
  <c r="F10"/>
  <c r="G10"/>
  <c r="A11"/>
  <c r="B11"/>
  <c r="C11"/>
  <c r="D11"/>
  <c r="E11"/>
  <c r="F11"/>
  <c r="G11"/>
  <c r="A12"/>
  <c r="B12"/>
  <c r="C12"/>
  <c r="D12"/>
  <c r="E12"/>
  <c r="F12"/>
  <c r="G12"/>
  <c r="A13"/>
  <c r="B13"/>
  <c r="C13"/>
  <c r="D13"/>
  <c r="E13"/>
  <c r="F13"/>
  <c r="G13"/>
  <c r="A14"/>
  <c r="B14"/>
  <c r="C14"/>
  <c r="D14"/>
  <c r="E14"/>
  <c r="F14"/>
  <c r="G14"/>
  <c r="A15"/>
  <c r="B15"/>
  <c r="C15"/>
  <c r="D15"/>
  <c r="E15"/>
  <c r="F15"/>
  <c r="G15"/>
  <c r="A16"/>
  <c r="B16"/>
  <c r="C16"/>
  <c r="D16"/>
  <c r="E16"/>
  <c r="F16"/>
  <c r="G16"/>
  <c r="A17"/>
  <c r="B17"/>
  <c r="C17"/>
  <c r="D17"/>
  <c r="E17"/>
  <c r="F17"/>
  <c r="G17"/>
  <c r="A18"/>
  <c r="B18"/>
  <c r="C18"/>
  <c r="D18"/>
  <c r="E18"/>
  <c r="F18"/>
  <c r="G18"/>
  <c r="A19"/>
  <c r="B19"/>
  <c r="C19"/>
  <c r="D19"/>
  <c r="E19"/>
  <c r="F19"/>
  <c r="G19"/>
  <c r="A20"/>
  <c r="B20"/>
  <c r="C20"/>
  <c r="D20"/>
  <c r="E20"/>
  <c r="F20"/>
  <c r="G20"/>
  <c r="A21"/>
  <c r="B21"/>
  <c r="C21"/>
  <c r="D21"/>
  <c r="E21"/>
  <c r="F21"/>
  <c r="G21"/>
  <c r="A22"/>
  <c r="B22"/>
  <c r="C22"/>
  <c r="D22"/>
  <c r="E22"/>
  <c r="F22"/>
  <c r="G22"/>
  <c r="A23"/>
  <c r="B23"/>
  <c r="C23"/>
  <c r="D23"/>
  <c r="E23"/>
  <c r="F23"/>
  <c r="G23"/>
  <c r="A24"/>
  <c r="B24"/>
  <c r="C24"/>
  <c r="D24"/>
  <c r="E24"/>
  <c r="F24"/>
  <c r="G24"/>
  <c r="A25"/>
  <c r="B25"/>
  <c r="C25"/>
  <c r="D25"/>
  <c r="E25"/>
  <c r="F25"/>
  <c r="G25"/>
  <c r="A26"/>
  <c r="B26"/>
  <c r="C26"/>
  <c r="D26"/>
  <c r="E26"/>
  <c r="F26"/>
  <c r="G26"/>
  <c r="A27"/>
  <c r="B27"/>
  <c r="C27"/>
  <c r="D27"/>
  <c r="E27"/>
  <c r="F27"/>
  <c r="G27"/>
  <c r="B4"/>
  <c r="C4"/>
  <c r="D4"/>
  <c r="E4"/>
  <c r="F4"/>
  <c r="G4"/>
  <c r="A4"/>
  <c r="A61" i="4"/>
  <c r="B61"/>
  <c r="C61"/>
  <c r="D61"/>
  <c r="E61"/>
  <c r="F61"/>
  <c r="A57"/>
  <c r="B57"/>
  <c r="C57"/>
  <c r="D57"/>
  <c r="E57"/>
  <c r="F57"/>
  <c r="A58"/>
  <c r="B58"/>
  <c r="C58"/>
  <c r="D58"/>
  <c r="E58"/>
  <c r="F58"/>
  <c r="A59"/>
  <c r="B59"/>
  <c r="C59"/>
  <c r="D59"/>
  <c r="E59"/>
  <c r="F59"/>
  <c r="A60"/>
  <c r="B60"/>
  <c r="C60"/>
  <c r="D60"/>
  <c r="E60"/>
  <c r="F60"/>
  <c r="A55"/>
  <c r="B55"/>
  <c r="C55"/>
  <c r="D55"/>
  <c r="E55"/>
  <c r="F55"/>
  <c r="A56"/>
  <c r="B56"/>
  <c r="C56"/>
  <c r="D56"/>
  <c r="E56"/>
  <c r="F56"/>
  <c r="A53"/>
  <c r="B53"/>
  <c r="C53"/>
  <c r="D53"/>
  <c r="E53"/>
  <c r="F53"/>
  <c r="A54"/>
  <c r="B54"/>
  <c r="C54"/>
  <c r="D54"/>
  <c r="E54"/>
  <c r="F54"/>
  <c r="A52"/>
  <c r="B52"/>
  <c r="C52"/>
  <c r="D52"/>
  <c r="E52"/>
  <c r="F52"/>
  <c r="A5"/>
  <c r="B5"/>
  <c r="C5"/>
  <c r="D5"/>
  <c r="E5"/>
  <c r="F5"/>
  <c r="A6"/>
  <c r="B6"/>
  <c r="C6"/>
  <c r="D6"/>
  <c r="E6"/>
  <c r="F6"/>
  <c r="A7"/>
  <c r="B7"/>
  <c r="C7"/>
  <c r="D7"/>
  <c r="E7"/>
  <c r="F7"/>
  <c r="A8"/>
  <c r="B8"/>
  <c r="C8"/>
  <c r="D8"/>
  <c r="E8"/>
  <c r="F8"/>
  <c r="A9"/>
  <c r="B9"/>
  <c r="C9"/>
  <c r="D9"/>
  <c r="E9"/>
  <c r="F9"/>
  <c r="A10"/>
  <c r="B10"/>
  <c r="C10"/>
  <c r="D10"/>
  <c r="E10"/>
  <c r="F10"/>
  <c r="A11"/>
  <c r="B11"/>
  <c r="C11"/>
  <c r="D11"/>
  <c r="E11"/>
  <c r="F11"/>
  <c r="A12"/>
  <c r="B12"/>
  <c r="C12"/>
  <c r="D12"/>
  <c r="E12"/>
  <c r="F12"/>
  <c r="A13"/>
  <c r="B13"/>
  <c r="C13"/>
  <c r="D13"/>
  <c r="E13"/>
  <c r="F13"/>
  <c r="A14"/>
  <c r="B14"/>
  <c r="C14"/>
  <c r="D14"/>
  <c r="E14"/>
  <c r="F14"/>
  <c r="A15"/>
  <c r="B15"/>
  <c r="C15"/>
  <c r="D15"/>
  <c r="E15"/>
  <c r="F15"/>
  <c r="A16"/>
  <c r="B16"/>
  <c r="C16"/>
  <c r="D16"/>
  <c r="E16"/>
  <c r="F16"/>
  <c r="A17"/>
  <c r="B17"/>
  <c r="C17"/>
  <c r="D17"/>
  <c r="E17"/>
  <c r="F17"/>
  <c r="A18"/>
  <c r="B18"/>
  <c r="C18"/>
  <c r="D18"/>
  <c r="E18"/>
  <c r="F18"/>
  <c r="A19"/>
  <c r="B19"/>
  <c r="C19"/>
  <c r="D19"/>
  <c r="E19"/>
  <c r="F19"/>
  <c r="A20"/>
  <c r="B20"/>
  <c r="C20"/>
  <c r="D20"/>
  <c r="E20"/>
  <c r="F20"/>
  <c r="A21"/>
  <c r="B21"/>
  <c r="C21"/>
  <c r="D21"/>
  <c r="E21"/>
  <c r="F21"/>
  <c r="A22"/>
  <c r="B22"/>
  <c r="C22"/>
  <c r="D22"/>
  <c r="E22"/>
  <c r="F22"/>
  <c r="A23"/>
  <c r="B23"/>
  <c r="C23"/>
  <c r="D23"/>
  <c r="E23"/>
  <c r="F23"/>
  <c r="A24"/>
  <c r="B24"/>
  <c r="C24"/>
  <c r="D24"/>
  <c r="E24"/>
  <c r="F24"/>
  <c r="A25"/>
  <c r="B25"/>
  <c r="C25"/>
  <c r="D25"/>
  <c r="E25"/>
  <c r="F25"/>
  <c r="A26"/>
  <c r="B26"/>
  <c r="C26"/>
  <c r="D26"/>
  <c r="E26"/>
  <c r="F26"/>
  <c r="A27"/>
  <c r="B27"/>
  <c r="C27"/>
  <c r="D27"/>
  <c r="E27"/>
  <c r="F27"/>
  <c r="A28"/>
  <c r="B28"/>
  <c r="C28"/>
  <c r="D28"/>
  <c r="E28"/>
  <c r="F28"/>
  <c r="A29"/>
  <c r="B29"/>
  <c r="C29"/>
  <c r="D29"/>
  <c r="E29"/>
  <c r="F29"/>
  <c r="A30"/>
  <c r="B30"/>
  <c r="C30"/>
  <c r="D30"/>
  <c r="E30"/>
  <c r="F30"/>
  <c r="A31"/>
  <c r="B31"/>
  <c r="C31"/>
  <c r="D31"/>
  <c r="E31"/>
  <c r="F31"/>
  <c r="A32"/>
  <c r="B32"/>
  <c r="C32"/>
  <c r="D32"/>
  <c r="E32"/>
  <c r="F32"/>
  <c r="A33"/>
  <c r="B33"/>
  <c r="C33"/>
  <c r="D33"/>
  <c r="E33"/>
  <c r="F33"/>
  <c r="A34"/>
  <c r="B34"/>
  <c r="C34"/>
  <c r="D34"/>
  <c r="E34"/>
  <c r="F34"/>
  <c r="A35"/>
  <c r="B35"/>
  <c r="C35"/>
  <c r="D35"/>
  <c r="E35"/>
  <c r="F35"/>
  <c r="A36"/>
  <c r="B36"/>
  <c r="C36"/>
  <c r="D36"/>
  <c r="E36"/>
  <c r="F36"/>
  <c r="A37"/>
  <c r="B37"/>
  <c r="C37"/>
  <c r="D37"/>
  <c r="E37"/>
  <c r="F37"/>
  <c r="A38"/>
  <c r="B38"/>
  <c r="C38"/>
  <c r="D38"/>
  <c r="E38"/>
  <c r="F38"/>
  <c r="A39"/>
  <c r="B39"/>
  <c r="C39"/>
  <c r="D39"/>
  <c r="E39"/>
  <c r="F39"/>
  <c r="A40"/>
  <c r="B40"/>
  <c r="C40"/>
  <c r="D40"/>
  <c r="E40"/>
  <c r="F40"/>
  <c r="A44"/>
  <c r="B44"/>
  <c r="C44"/>
  <c r="D44"/>
  <c r="E44"/>
  <c r="F44"/>
  <c r="A45"/>
  <c r="B45"/>
  <c r="C45"/>
  <c r="D45"/>
  <c r="E45"/>
  <c r="F45"/>
  <c r="A46"/>
  <c r="B46"/>
  <c r="C46"/>
  <c r="D46"/>
  <c r="E46"/>
  <c r="F46"/>
  <c r="A47"/>
  <c r="B47"/>
  <c r="C47"/>
  <c r="D47"/>
  <c r="E47"/>
  <c r="F47"/>
  <c r="A48"/>
  <c r="B48"/>
  <c r="C48"/>
  <c r="D48"/>
  <c r="E48"/>
  <c r="F48"/>
  <c r="A49"/>
  <c r="B49"/>
  <c r="C49"/>
  <c r="D49"/>
  <c r="E49"/>
  <c r="F49"/>
  <c r="A50"/>
  <c r="B50"/>
  <c r="C50"/>
  <c r="D50"/>
  <c r="E50"/>
  <c r="F50"/>
  <c r="A51"/>
  <c r="B51"/>
  <c r="C51"/>
  <c r="D51"/>
  <c r="E51"/>
  <c r="F51"/>
  <c r="B4"/>
  <c r="C4"/>
  <c r="D4"/>
  <c r="E4"/>
  <c r="F4"/>
  <c r="A4"/>
  <c r="A5" i="3"/>
  <c r="B5"/>
  <c r="C5"/>
  <c r="D5"/>
  <c r="E5"/>
  <c r="F5"/>
  <c r="A6"/>
  <c r="B6"/>
  <c r="C6"/>
  <c r="D6"/>
  <c r="E6"/>
  <c r="F6"/>
  <c r="A7"/>
  <c r="B7"/>
  <c r="C7"/>
  <c r="D7"/>
  <c r="E7"/>
  <c r="F7"/>
  <c r="A8"/>
  <c r="B8"/>
  <c r="C8"/>
  <c r="D8"/>
  <c r="E8"/>
  <c r="F8"/>
  <c r="A9"/>
  <c r="B9"/>
  <c r="C9"/>
  <c r="D9"/>
  <c r="E9"/>
  <c r="F9"/>
  <c r="A10"/>
  <c r="B10"/>
  <c r="C10"/>
  <c r="D10"/>
  <c r="E10"/>
  <c r="F10"/>
  <c r="A11"/>
  <c r="B11"/>
  <c r="C11"/>
  <c r="D11"/>
  <c r="E11"/>
  <c r="F11"/>
  <c r="A12"/>
  <c r="B12"/>
  <c r="C12"/>
  <c r="D12"/>
  <c r="E12"/>
  <c r="F12"/>
  <c r="A13"/>
  <c r="B13"/>
  <c r="C13"/>
  <c r="D13"/>
  <c r="E13"/>
  <c r="F13"/>
  <c r="A14"/>
  <c r="B14"/>
  <c r="C14"/>
  <c r="D14"/>
  <c r="E14"/>
  <c r="F14"/>
  <c r="A15"/>
  <c r="B15"/>
  <c r="C15"/>
  <c r="D15"/>
  <c r="E15"/>
  <c r="F15"/>
  <c r="A16"/>
  <c r="B16"/>
  <c r="C16"/>
  <c r="D16"/>
  <c r="E16"/>
  <c r="F16"/>
  <c r="A17"/>
  <c r="B17"/>
  <c r="C17"/>
  <c r="D17"/>
  <c r="E17"/>
  <c r="F17"/>
  <c r="A18"/>
  <c r="B18"/>
  <c r="C18"/>
  <c r="D18"/>
  <c r="E18"/>
  <c r="F18"/>
  <c r="A19"/>
  <c r="B19"/>
  <c r="C19"/>
  <c r="D19"/>
  <c r="E19"/>
  <c r="F19"/>
  <c r="A20"/>
  <c r="B20"/>
  <c r="C20"/>
  <c r="D20"/>
  <c r="E20"/>
  <c r="F20"/>
  <c r="A21"/>
  <c r="B21"/>
  <c r="C21"/>
  <c r="D21"/>
  <c r="E21"/>
  <c r="F21"/>
  <c r="A22"/>
  <c r="B22"/>
  <c r="C22"/>
  <c r="D22"/>
  <c r="E22"/>
  <c r="F22"/>
  <c r="A23"/>
  <c r="B23"/>
  <c r="C23"/>
  <c r="D23"/>
  <c r="E23"/>
  <c r="F23"/>
  <c r="A24"/>
  <c r="B24"/>
  <c r="C24"/>
  <c r="D24"/>
  <c r="E24"/>
  <c r="F24"/>
  <c r="A25"/>
  <c r="B25"/>
  <c r="C25"/>
  <c r="D25"/>
  <c r="E25"/>
  <c r="F25"/>
  <c r="A26"/>
  <c r="B26"/>
  <c r="C26"/>
  <c r="D26"/>
  <c r="E26"/>
  <c r="F26"/>
  <c r="A27"/>
  <c r="B27"/>
  <c r="C27"/>
  <c r="D27"/>
  <c r="E27"/>
  <c r="F27"/>
  <c r="A28"/>
  <c r="B28"/>
  <c r="C28"/>
  <c r="D28"/>
  <c r="E28"/>
  <c r="F28"/>
  <c r="A29"/>
  <c r="B29"/>
  <c r="C29"/>
  <c r="D29"/>
  <c r="E29"/>
  <c r="F29"/>
  <c r="A30"/>
  <c r="B30"/>
  <c r="C30"/>
  <c r="D30"/>
  <c r="E30"/>
  <c r="F30"/>
  <c r="A31"/>
  <c r="B31"/>
  <c r="C31"/>
  <c r="D31"/>
  <c r="E31"/>
  <c r="F31"/>
  <c r="A32"/>
  <c r="B32"/>
  <c r="C32"/>
  <c r="D32"/>
  <c r="E32"/>
  <c r="F32"/>
  <c r="A33"/>
  <c r="B33"/>
  <c r="C33"/>
  <c r="D33"/>
  <c r="E33"/>
  <c r="F33"/>
  <c r="A34"/>
  <c r="B34"/>
  <c r="C34"/>
  <c r="D34"/>
  <c r="E34"/>
  <c r="F34"/>
  <c r="A35"/>
  <c r="B35"/>
  <c r="C35"/>
  <c r="D35"/>
  <c r="E35"/>
  <c r="F35"/>
  <c r="A36"/>
  <c r="B36"/>
  <c r="C36"/>
  <c r="D36"/>
  <c r="E36"/>
  <c r="F36"/>
  <c r="A37"/>
  <c r="B37"/>
  <c r="C37"/>
  <c r="D37"/>
  <c r="E37"/>
  <c r="F37"/>
  <c r="A38"/>
  <c r="B38"/>
  <c r="C38"/>
  <c r="D38"/>
  <c r="E38"/>
  <c r="F38"/>
  <c r="A39"/>
  <c r="B39"/>
  <c r="C39"/>
  <c r="D39"/>
  <c r="E39"/>
  <c r="F39"/>
  <c r="A40"/>
  <c r="B40"/>
  <c r="C40"/>
  <c r="D40"/>
  <c r="E40"/>
  <c r="F40"/>
  <c r="A41"/>
  <c r="B41"/>
  <c r="C41"/>
  <c r="D41"/>
  <c r="E41"/>
  <c r="F41"/>
  <c r="A42"/>
  <c r="B42"/>
  <c r="C42"/>
  <c r="D42"/>
  <c r="E42"/>
  <c r="F42"/>
  <c r="A43"/>
  <c r="B43"/>
  <c r="C43"/>
  <c r="D43"/>
  <c r="E43"/>
  <c r="F43"/>
  <c r="A47"/>
  <c r="B47"/>
  <c r="C47"/>
  <c r="D47"/>
  <c r="E47"/>
  <c r="F47"/>
  <c r="A48"/>
  <c r="B48"/>
  <c r="C48"/>
  <c r="D48"/>
  <c r="E48"/>
  <c r="F48"/>
  <c r="A49"/>
  <c r="B49"/>
  <c r="C49"/>
  <c r="D49"/>
  <c r="E49"/>
  <c r="F49"/>
  <c r="A50"/>
  <c r="B50"/>
  <c r="C50"/>
  <c r="D50"/>
  <c r="E50"/>
  <c r="F50"/>
  <c r="A51"/>
  <c r="B51"/>
  <c r="C51"/>
  <c r="D51"/>
  <c r="E51"/>
  <c r="F51"/>
  <c r="A52"/>
  <c r="B52"/>
  <c r="C52"/>
  <c r="D52"/>
  <c r="E52"/>
  <c r="F52"/>
  <c r="A53"/>
  <c r="B53"/>
  <c r="C53"/>
  <c r="D53"/>
  <c r="E53"/>
  <c r="F53"/>
  <c r="A54"/>
  <c r="B54"/>
  <c r="C54"/>
  <c r="D54"/>
  <c r="E54"/>
  <c r="F54"/>
  <c r="A55"/>
  <c r="B55"/>
  <c r="C55"/>
  <c r="D55"/>
  <c r="E55"/>
  <c r="F55"/>
  <c r="A56"/>
  <c r="B56"/>
  <c r="C56"/>
  <c r="D56"/>
  <c r="E56"/>
  <c r="F56"/>
  <c r="A57"/>
  <c r="B57"/>
  <c r="C57"/>
  <c r="D57"/>
  <c r="E57"/>
  <c r="F57"/>
  <c r="A58"/>
  <c r="B58"/>
  <c r="C58"/>
  <c r="D58"/>
  <c r="E58"/>
  <c r="F58"/>
  <c r="A59"/>
  <c r="B59"/>
  <c r="C59"/>
  <c r="D59"/>
  <c r="E59"/>
  <c r="F59"/>
  <c r="A60"/>
  <c r="B60"/>
  <c r="C60"/>
  <c r="D60"/>
  <c r="E60"/>
  <c r="F60"/>
  <c r="A61"/>
  <c r="B61"/>
  <c r="C61"/>
  <c r="D61"/>
  <c r="E61"/>
  <c r="F61"/>
  <c r="A62"/>
  <c r="B62"/>
  <c r="C62"/>
  <c r="D62"/>
  <c r="E62"/>
  <c r="F62"/>
  <c r="A63"/>
  <c r="B63"/>
  <c r="C63"/>
  <c r="D63"/>
  <c r="E63"/>
  <c r="F63"/>
  <c r="A64"/>
  <c r="B64"/>
  <c r="C64"/>
  <c r="D64"/>
  <c r="E64"/>
  <c r="F64"/>
  <c r="A65"/>
  <c r="B65"/>
  <c r="C65"/>
  <c r="D65"/>
  <c r="E65"/>
  <c r="F65"/>
  <c r="A66"/>
  <c r="B66"/>
  <c r="C66"/>
  <c r="D66"/>
  <c r="E66"/>
  <c r="F66"/>
  <c r="A67"/>
  <c r="B67"/>
  <c r="C67"/>
  <c r="D67"/>
  <c r="E67"/>
  <c r="F67"/>
  <c r="A68"/>
  <c r="B68"/>
  <c r="C68"/>
  <c r="D68"/>
  <c r="E68"/>
  <c r="F68"/>
  <c r="A69"/>
  <c r="B69"/>
  <c r="C69"/>
  <c r="D69"/>
  <c r="E69"/>
  <c r="F69"/>
  <c r="A70"/>
  <c r="B70"/>
  <c r="C70"/>
  <c r="D70"/>
  <c r="E70"/>
  <c r="F70"/>
  <c r="A71"/>
  <c r="B71"/>
  <c r="C71"/>
  <c r="D71"/>
  <c r="E71"/>
  <c r="F71"/>
  <c r="A72"/>
  <c r="B72"/>
  <c r="C72"/>
  <c r="D72"/>
  <c r="E72"/>
  <c r="F72"/>
  <c r="A73"/>
  <c r="B73"/>
  <c r="C73"/>
  <c r="D73"/>
  <c r="E73"/>
  <c r="F73"/>
  <c r="A74"/>
  <c r="B74"/>
  <c r="C74"/>
  <c r="D74"/>
  <c r="E74"/>
  <c r="F74"/>
  <c r="A75"/>
  <c r="B75"/>
  <c r="C75"/>
  <c r="D75"/>
  <c r="E75"/>
  <c r="F75"/>
  <c r="A76"/>
  <c r="B76"/>
  <c r="C76"/>
  <c r="D76"/>
  <c r="E76"/>
  <c r="F76"/>
  <c r="A77"/>
  <c r="B77"/>
  <c r="C77"/>
  <c r="D77"/>
  <c r="E77"/>
  <c r="F77"/>
  <c r="A78"/>
  <c r="B78"/>
  <c r="C78"/>
  <c r="D78"/>
  <c r="E78"/>
  <c r="F78"/>
  <c r="A79"/>
  <c r="B79"/>
  <c r="C79"/>
  <c r="D79"/>
  <c r="E79"/>
  <c r="F79"/>
  <c r="A80"/>
  <c r="B80"/>
  <c r="C80"/>
  <c r="D80"/>
  <c r="E80"/>
  <c r="F80"/>
  <c r="A81"/>
  <c r="B81"/>
  <c r="C81"/>
  <c r="D81"/>
  <c r="E81"/>
  <c r="F81"/>
  <c r="A82"/>
  <c r="B82"/>
  <c r="C82"/>
  <c r="D82"/>
  <c r="E82"/>
  <c r="F82"/>
  <c r="A83"/>
  <c r="B83"/>
  <c r="C83"/>
  <c r="D83"/>
  <c r="E83"/>
  <c r="F83"/>
  <c r="B4"/>
  <c r="C4"/>
  <c r="D4"/>
  <c r="E4"/>
  <c r="F4"/>
  <c r="A4"/>
  <c r="A11" i="5"/>
  <c r="B11"/>
  <c r="C11"/>
  <c r="D11"/>
  <c r="E11"/>
  <c r="F11"/>
  <c r="A12"/>
  <c r="B12"/>
  <c r="C12"/>
  <c r="D12"/>
  <c r="E12"/>
  <c r="F12"/>
  <c r="A13"/>
  <c r="B13"/>
  <c r="C13"/>
  <c r="D13"/>
  <c r="E13"/>
  <c r="F13"/>
  <c r="A14"/>
  <c r="B14"/>
  <c r="C14"/>
  <c r="D14"/>
  <c r="E14"/>
  <c r="F14"/>
  <c r="A5"/>
  <c r="B5"/>
  <c r="C5"/>
  <c r="D5"/>
  <c r="E5"/>
  <c r="F5"/>
  <c r="A6"/>
  <c r="B6"/>
  <c r="C6"/>
  <c r="D6"/>
  <c r="E6"/>
  <c r="F6"/>
  <c r="A7"/>
  <c r="B7"/>
  <c r="C7"/>
  <c r="D7"/>
  <c r="E7"/>
  <c r="F7"/>
  <c r="A8"/>
  <c r="B8"/>
  <c r="C8"/>
  <c r="D8"/>
  <c r="E8"/>
  <c r="F8"/>
  <c r="A9"/>
  <c r="B9"/>
  <c r="C9"/>
  <c r="D9"/>
  <c r="E9"/>
  <c r="F9"/>
  <c r="A10"/>
  <c r="B10"/>
  <c r="C10"/>
  <c r="D10"/>
  <c r="E10"/>
  <c r="F10"/>
  <c r="B4"/>
  <c r="C4"/>
  <c r="D4"/>
  <c r="E4"/>
  <c r="F4"/>
  <c r="A4"/>
  <c r="A15" i="2"/>
  <c r="B15"/>
  <c r="C15"/>
  <c r="D15"/>
  <c r="E15"/>
  <c r="A17"/>
  <c r="B17"/>
  <c r="C17"/>
  <c r="D17"/>
  <c r="E17"/>
  <c r="A21"/>
  <c r="B21"/>
  <c r="C21"/>
  <c r="D21"/>
  <c r="E21"/>
  <c r="A25"/>
  <c r="B25"/>
  <c r="C25"/>
  <c r="D25"/>
  <c r="E25"/>
  <c r="A12"/>
  <c r="B12"/>
  <c r="C12"/>
  <c r="D12"/>
  <c r="E12"/>
  <c r="A10"/>
  <c r="B10"/>
  <c r="C10"/>
  <c r="D10"/>
  <c r="E10"/>
  <c r="A18"/>
  <c r="B18"/>
  <c r="C18"/>
  <c r="D18"/>
  <c r="E18"/>
  <c r="A19"/>
  <c r="B19"/>
  <c r="C19"/>
  <c r="D19"/>
  <c r="E19"/>
  <c r="A20"/>
  <c r="B20"/>
  <c r="C20"/>
  <c r="D20"/>
  <c r="E20"/>
  <c r="A8"/>
  <c r="B8"/>
  <c r="C8"/>
  <c r="D8"/>
  <c r="E8"/>
  <c r="A7"/>
  <c r="B7"/>
  <c r="C7"/>
  <c r="D7"/>
  <c r="E7"/>
  <c r="A9"/>
  <c r="B9"/>
  <c r="C9"/>
  <c r="D9"/>
  <c r="E9"/>
  <c r="A6"/>
  <c r="B6"/>
  <c r="C6"/>
  <c r="D6"/>
  <c r="E6"/>
  <c r="A3"/>
  <c r="B3"/>
  <c r="C3"/>
  <c r="D3"/>
  <c r="E3"/>
  <c r="A5"/>
  <c r="B5"/>
  <c r="C5"/>
  <c r="D5"/>
  <c r="E5"/>
  <c r="A4"/>
  <c r="B4"/>
  <c r="C4"/>
  <c r="D4"/>
  <c r="E4"/>
  <c r="A22"/>
  <c r="B22"/>
  <c r="C22"/>
  <c r="D22"/>
  <c r="E22"/>
  <c r="A23"/>
  <c r="B23"/>
  <c r="C23"/>
  <c r="D23"/>
  <c r="E23"/>
  <c r="A11"/>
  <c r="B11"/>
  <c r="C11"/>
  <c r="D11"/>
  <c r="E11"/>
  <c r="A13"/>
  <c r="B13"/>
  <c r="C13"/>
  <c r="D13"/>
  <c r="E13"/>
  <c r="A24"/>
  <c r="B24"/>
  <c r="C24"/>
  <c r="D24"/>
  <c r="E24"/>
  <c r="A14"/>
  <c r="B14"/>
  <c r="C14"/>
  <c r="D14"/>
  <c r="E14"/>
  <c r="B16"/>
  <c r="C16"/>
  <c r="D16"/>
  <c r="E16"/>
  <c r="A16"/>
  <c r="A8" i="1"/>
  <c r="B8"/>
  <c r="C8"/>
  <c r="D8"/>
  <c r="E8"/>
  <c r="F8"/>
  <c r="A6"/>
  <c r="B6"/>
  <c r="C6"/>
  <c r="D6"/>
  <c r="E6"/>
  <c r="F6"/>
  <c r="A9"/>
  <c r="B9"/>
  <c r="C9"/>
  <c r="D9"/>
  <c r="E9"/>
  <c r="F9"/>
  <c r="A11"/>
  <c r="B11"/>
  <c r="C11"/>
  <c r="D11"/>
  <c r="E11"/>
  <c r="F11"/>
  <c r="A7"/>
  <c r="B7"/>
  <c r="C7"/>
  <c r="D7"/>
  <c r="E7"/>
  <c r="F7"/>
  <c r="A4"/>
  <c r="B4"/>
  <c r="C4"/>
  <c r="D4"/>
  <c r="E4"/>
  <c r="F4"/>
  <c r="A12"/>
  <c r="B12"/>
  <c r="C12"/>
  <c r="D12"/>
  <c r="E12"/>
  <c r="F12"/>
  <c r="A5"/>
  <c r="B5"/>
  <c r="C5"/>
  <c r="D5"/>
  <c r="E5"/>
  <c r="F5"/>
  <c r="B10"/>
  <c r="C10"/>
  <c r="D10"/>
  <c r="E10"/>
  <c r="F10"/>
  <c r="A10"/>
  <c r="B3"/>
  <c r="C3"/>
  <c r="D3"/>
  <c r="E3"/>
  <c r="F3"/>
  <c r="A3"/>
</calcChain>
</file>

<file path=xl/sharedStrings.xml><?xml version="1.0" encoding="utf-8"?>
<sst xmlns="http://schemas.openxmlformats.org/spreadsheetml/2006/main" count="33" uniqueCount="16">
  <si>
    <t>Mill Number</t>
  </si>
  <si>
    <t>Company</t>
  </si>
  <si>
    <t>Location of Mill</t>
  </si>
  <si>
    <t>Estimated Annual Capacity (000s of BDUs)</t>
  </si>
  <si>
    <t>Estimated Annual Capacity</t>
  </si>
  <si>
    <t>(millions of board feet)</t>
  </si>
  <si>
    <t>('000s of tonnes)</t>
  </si>
  <si>
    <t>Product</t>
  </si>
  <si>
    <t>('000s of pieces)</t>
  </si>
  <si>
    <t>(000s of tonnes)</t>
  </si>
  <si>
    <t>('000s of squares)</t>
  </si>
  <si>
    <t>(million sq. ft, 3/8" basis)</t>
  </si>
  <si>
    <t>OTHER MILLS - 2011</t>
  </si>
  <si>
    <t>SURVEY YEAR</t>
  </si>
  <si>
    <t>2009 Forest Region</t>
  </si>
  <si>
    <t>2009 Forest District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</si>
</sst>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0.0"/>
  </numFmts>
  <fonts count="7">
    <font>
      <sz val="10"/>
      <name val="MS Sans Serif"/>
      <family val="2"/>
    </font>
    <font>
      <sz val="10"/>
      <name val="MS Sans Serif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b/>
      <i/>
      <sz val="10"/>
      <color rgb="FFFF000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vertical="center"/>
    </xf>
    <xf numFmtId="0" fontId="0" fillId="2" borderId="0" xfId="0" applyFill="1" applyAlignment="1">
      <alignment horizontal="left"/>
    </xf>
    <xf numFmtId="0" fontId="0" fillId="2" borderId="0" xfId="0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wrapText="1"/>
    </xf>
    <xf numFmtId="0" fontId="3" fillId="2" borderId="0" xfId="0" quotePrefix="1" applyNumberFormat="1" applyFont="1" applyFill="1" applyAlignment="1">
      <alignment horizontal="left"/>
    </xf>
    <xf numFmtId="0" fontId="3" fillId="2" borderId="0" xfId="0" quotePrefix="1" applyNumberFormat="1" applyFont="1" applyFill="1" applyAlignment="1"/>
    <xf numFmtId="1" fontId="3" fillId="2" borderId="0" xfId="0" quotePrefix="1" applyNumberFormat="1" applyFont="1" applyFill="1" applyAlignment="1"/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0" xfId="0" applyFont="1" applyFill="1" applyBorder="1" applyAlignment="1">
      <alignment horizontal="left"/>
    </xf>
    <xf numFmtId="3" fontId="2" fillId="2" borderId="0" xfId="1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4" fillId="0" borderId="0" xfId="0" applyFont="1" applyAlignment="1">
      <alignment horizontal="left"/>
    </xf>
    <xf numFmtId="0" fontId="4" fillId="0" borderId="0" xfId="0" applyFont="1"/>
    <xf numFmtId="0" fontId="3" fillId="2" borderId="0" xfId="0" applyFont="1" applyFill="1" applyBorder="1" applyAlignment="1">
      <alignment horizontal="left" wrapText="1"/>
    </xf>
    <xf numFmtId="3" fontId="3" fillId="2" borderId="0" xfId="1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left" wrapText="1"/>
    </xf>
    <xf numFmtId="3" fontId="3" fillId="2" borderId="3" xfId="1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3" fontId="2" fillId="2" borderId="0" xfId="1" applyNumberFormat="1" applyFont="1" applyFill="1" applyAlignment="1">
      <alignment horizontal="right" vertical="center"/>
    </xf>
    <xf numFmtId="3" fontId="3" fillId="2" borderId="2" xfId="1" applyNumberFormat="1" applyFont="1" applyFill="1" applyBorder="1" applyAlignment="1">
      <alignment horizontal="center" wrapText="1"/>
    </xf>
    <xf numFmtId="3" fontId="3" fillId="2" borderId="3" xfId="1" applyNumberFormat="1" applyFont="1" applyFill="1" applyBorder="1" applyAlignment="1">
      <alignment horizontal="center" wrapText="1"/>
    </xf>
    <xf numFmtId="1" fontId="3" fillId="2" borderId="0" xfId="0" applyNumberFormat="1" applyFont="1" applyFill="1"/>
    <xf numFmtId="3" fontId="3" fillId="2" borderId="2" xfId="1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3" fillId="2" borderId="3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horizontal="right" wrapText="1"/>
    </xf>
    <xf numFmtId="3" fontId="3" fillId="2" borderId="3" xfId="1" applyNumberFormat="1" applyFont="1" applyFill="1" applyBorder="1" applyAlignment="1">
      <alignment horizontal="right" vertical="top" wrapText="1"/>
    </xf>
    <xf numFmtId="1" fontId="3" fillId="2" borderId="0" xfId="0" quotePrefix="1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right"/>
    </xf>
    <xf numFmtId="1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" fontId="3" fillId="2" borderId="0" xfId="0" applyNumberFormat="1" applyFont="1" applyFill="1" applyAlignment="1">
      <alignment horizontal="right"/>
    </xf>
    <xf numFmtId="1" fontId="3" fillId="2" borderId="2" xfId="0" applyNumberFormat="1" applyFont="1" applyFill="1" applyBorder="1" applyAlignment="1">
      <alignment horizontal="right" wrapText="1"/>
    </xf>
    <xf numFmtId="1" fontId="3" fillId="2" borderId="0" xfId="0" applyNumberFormat="1" applyFont="1" applyFill="1" applyBorder="1" applyAlignment="1">
      <alignment horizontal="right" wrapText="1"/>
    </xf>
    <xf numFmtId="0" fontId="5" fillId="2" borderId="0" xfId="0" quotePrefix="1" applyNumberFormat="1" applyFont="1" applyFill="1" applyAlignment="1">
      <alignment horizontal="left"/>
    </xf>
    <xf numFmtId="0" fontId="6" fillId="0" borderId="0" xfId="0" applyFont="1"/>
    <xf numFmtId="0" fontId="3" fillId="2" borderId="1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Chip%20Mills_20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Log%20Home%20Mills_20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Lumber%20Mills%2040plus_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Lumber%20Mills%20less40_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Pellet%20Mills_201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Pole%20and%20Post%20Mills_201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Pulp%20and%20Paper%20Mills_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Veneer%20Plywood%20and%20Other%20Panel%20Mills_20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Other%20Primary%20Processing%20Mills_201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y_Query"/>
    </sheetNames>
    <sheetDataSet>
      <sheetData sheetId="0">
        <row r="2">
          <cell r="A2">
            <v>446</v>
          </cell>
          <cell r="B2" t="str">
            <v>Campbell River Fibre Ltd.</v>
          </cell>
          <cell r="C2" t="str">
            <v>Campbell River</v>
          </cell>
          <cell r="D2" t="str">
            <v>Coast</v>
          </cell>
          <cell r="E2" t="str">
            <v>Campbell River</v>
          </cell>
          <cell r="F2">
            <v>86.4</v>
          </cell>
        </row>
        <row r="3">
          <cell r="A3">
            <v>18</v>
          </cell>
          <cell r="B3" t="str">
            <v>Terminal Forest Products Ltd</v>
          </cell>
          <cell r="C3" t="str">
            <v>Langdale Dryland Sort</v>
          </cell>
          <cell r="D3" t="str">
            <v>Coast</v>
          </cell>
          <cell r="E3" t="str">
            <v>Sunshine Coast</v>
          </cell>
          <cell r="F3">
            <v>91.2</v>
          </cell>
        </row>
        <row r="4">
          <cell r="A4">
            <v>937</v>
          </cell>
          <cell r="B4" t="str">
            <v>Pacific Fibre Ltd.</v>
          </cell>
          <cell r="C4" t="str">
            <v>Port Mellon</v>
          </cell>
          <cell r="D4" t="str">
            <v>Coast</v>
          </cell>
          <cell r="E4" t="str">
            <v>Sunshine Coast</v>
          </cell>
          <cell r="F4">
            <v>148.80000000000001</v>
          </cell>
        </row>
        <row r="5">
          <cell r="A5">
            <v>356</v>
          </cell>
          <cell r="B5" t="str">
            <v>East Fraser Fibre Co Ltd.</v>
          </cell>
          <cell r="C5" t="str">
            <v>Mackenzie</v>
          </cell>
          <cell r="D5" t="str">
            <v>Northern Interior</v>
          </cell>
          <cell r="E5" t="str">
            <v>Mackenzie</v>
          </cell>
          <cell r="F5">
            <v>240</v>
          </cell>
        </row>
        <row r="6">
          <cell r="A6">
            <v>952</v>
          </cell>
          <cell r="B6" t="str">
            <v>River City Fibre</v>
          </cell>
          <cell r="C6" t="str">
            <v>Kamloops</v>
          </cell>
          <cell r="D6" t="str">
            <v>Southern Interior</v>
          </cell>
          <cell r="E6" t="str">
            <v>Kamloops</v>
          </cell>
          <cell r="F6">
            <v>216</v>
          </cell>
        </row>
        <row r="7">
          <cell r="A7">
            <v>394</v>
          </cell>
          <cell r="B7" t="str">
            <v>Tolko Industries Ltd.</v>
          </cell>
          <cell r="C7" t="str">
            <v>Heffley Creek</v>
          </cell>
          <cell r="D7" t="str">
            <v>Southern Interior</v>
          </cell>
          <cell r="E7" t="str">
            <v>Kamloops</v>
          </cell>
          <cell r="F7">
            <v>76.8</v>
          </cell>
        </row>
        <row r="8">
          <cell r="A8">
            <v>409</v>
          </cell>
          <cell r="B8" t="str">
            <v>Howe Sound Pulp &amp; Paper Ltd.</v>
          </cell>
          <cell r="C8" t="str">
            <v>Vancouver</v>
          </cell>
          <cell r="D8" t="str">
            <v>Coast</v>
          </cell>
          <cell r="E8" t="str">
            <v>Chilliwack</v>
          </cell>
          <cell r="F8">
            <v>292.8</v>
          </cell>
        </row>
        <row r="9">
          <cell r="A9">
            <v>924</v>
          </cell>
          <cell r="B9" t="str">
            <v>Chips Ahoy Fibre Supply Ltd</v>
          </cell>
          <cell r="C9" t="str">
            <v>Mission</v>
          </cell>
          <cell r="D9" t="str">
            <v>Coast</v>
          </cell>
          <cell r="E9" t="str">
            <v>Chilliwack</v>
          </cell>
          <cell r="F9">
            <v>129.6</v>
          </cell>
        </row>
        <row r="10">
          <cell r="A10">
            <v>68</v>
          </cell>
          <cell r="B10" t="str">
            <v>Tolko Industries Ltd.</v>
          </cell>
          <cell r="C10" t="str">
            <v>Armstrong</v>
          </cell>
          <cell r="D10" t="str">
            <v>Southern Interior</v>
          </cell>
          <cell r="E10" t="str">
            <v>Okanagan Shuswap</v>
          </cell>
          <cell r="F10">
            <v>96</v>
          </cell>
        </row>
        <row r="11">
          <cell r="A11">
            <v>345</v>
          </cell>
          <cell r="B11" t="str">
            <v>DCT Chambers Trucking Ltd.</v>
          </cell>
          <cell r="C11" t="str">
            <v>Chemainus</v>
          </cell>
          <cell r="D11" t="str">
            <v>Coast</v>
          </cell>
          <cell r="E11" t="str">
            <v>South Island</v>
          </cell>
          <cell r="F11">
            <v>187.2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My_Query"/>
    </sheetNames>
    <sheetDataSet>
      <sheetData sheetId="0">
        <row r="2">
          <cell r="A2">
            <v>190</v>
          </cell>
          <cell r="B2" t="str">
            <v>Artisan Custom Log Construction Ltd.</v>
          </cell>
          <cell r="C2" t="str">
            <v>Maple Ridge</v>
          </cell>
          <cell r="D2" t="str">
            <v>Coast</v>
          </cell>
          <cell r="E2" t="str">
            <v>Chilliwack</v>
          </cell>
        </row>
        <row r="3">
          <cell r="A3">
            <v>38</v>
          </cell>
          <cell r="B3" t="str">
            <v>Big Foot Manufacturing Inc.</v>
          </cell>
          <cell r="C3" t="str">
            <v>Tappen</v>
          </cell>
          <cell r="D3" t="str">
            <v>Southern Interior</v>
          </cell>
          <cell r="E3" t="str">
            <v>Okanagan Shuswap</v>
          </cell>
        </row>
        <row r="4">
          <cell r="A4">
            <v>39</v>
          </cell>
          <cell r="B4" t="str">
            <v>Big Rock Homes Ltd.</v>
          </cell>
          <cell r="C4" t="str">
            <v>Clearbrook</v>
          </cell>
          <cell r="D4" t="str">
            <v>Coast</v>
          </cell>
          <cell r="E4" t="str">
            <v>Chilliwack</v>
          </cell>
        </row>
        <row r="5">
          <cell r="A5">
            <v>458</v>
          </cell>
          <cell r="B5" t="str">
            <v>Brian Moore Log Homes</v>
          </cell>
          <cell r="C5" t="str">
            <v>Abbotsford</v>
          </cell>
          <cell r="D5" t="str">
            <v>Coast</v>
          </cell>
          <cell r="E5" t="str">
            <v>Chilliwack</v>
          </cell>
        </row>
        <row r="6">
          <cell r="A6">
            <v>697</v>
          </cell>
          <cell r="B6" t="str">
            <v>Calija Log Homes Ltd.</v>
          </cell>
          <cell r="C6" t="str">
            <v>93 Mile</v>
          </cell>
          <cell r="D6" t="str">
            <v>Southern Interior</v>
          </cell>
          <cell r="E6" t="str">
            <v>100 Mile House</v>
          </cell>
        </row>
        <row r="7">
          <cell r="A7">
            <v>694</v>
          </cell>
          <cell r="B7" t="str">
            <v>Canada's Log People Ltd.</v>
          </cell>
          <cell r="C7" t="str">
            <v>100 Mile House</v>
          </cell>
          <cell r="D7" t="str">
            <v>Southern Interior</v>
          </cell>
          <cell r="E7" t="str">
            <v>100 Mile House</v>
          </cell>
        </row>
        <row r="8">
          <cell r="A8">
            <v>260</v>
          </cell>
          <cell r="B8" t="str">
            <v>Canadian Walden Log Homes Ltd.</v>
          </cell>
          <cell r="C8" t="str">
            <v>Sardis</v>
          </cell>
          <cell r="D8" t="str">
            <v>Coast</v>
          </cell>
          <cell r="E8" t="str">
            <v>Chilliwack</v>
          </cell>
        </row>
        <row r="9">
          <cell r="A9">
            <v>522</v>
          </cell>
          <cell r="B9" t="str">
            <v>Chinook Log Homes Ltd.</v>
          </cell>
          <cell r="C9" t="str">
            <v>Bear Flats, Montney</v>
          </cell>
          <cell r="D9" t="str">
            <v>Northern Interior</v>
          </cell>
          <cell r="E9" t="str">
            <v>Peace</v>
          </cell>
        </row>
        <row r="10">
          <cell r="A10">
            <v>212</v>
          </cell>
          <cell r="B10" t="str">
            <v>Custom Log Homes Ltd.</v>
          </cell>
          <cell r="C10" t="str">
            <v>Salmon Arm</v>
          </cell>
          <cell r="D10" t="str">
            <v>Southern Interior</v>
          </cell>
          <cell r="E10" t="str">
            <v>Okanagan Shuswap</v>
          </cell>
        </row>
        <row r="11">
          <cell r="A11">
            <v>46</v>
          </cell>
          <cell r="B11" t="str">
            <v>Hamill Creek Timber Homes (2010) Ltd.</v>
          </cell>
          <cell r="C11" t="str">
            <v>Meadow Creek</v>
          </cell>
          <cell r="D11" t="str">
            <v>Southern Interior</v>
          </cell>
          <cell r="E11" t="str">
            <v>Kootenay Lake</v>
          </cell>
        </row>
        <row r="12">
          <cell r="A12">
            <v>216</v>
          </cell>
          <cell r="B12" t="str">
            <v>Ideal Export Log Homes Ltd.</v>
          </cell>
          <cell r="C12" t="str">
            <v>Salmon Arm</v>
          </cell>
          <cell r="D12" t="str">
            <v>Southern Interior</v>
          </cell>
          <cell r="E12" t="str">
            <v>Okanagan Shuswap</v>
          </cell>
        </row>
        <row r="13">
          <cell r="A13">
            <v>218</v>
          </cell>
          <cell r="B13" t="str">
            <v>Maurer Construction Ltd.</v>
          </cell>
          <cell r="C13" t="str">
            <v>Penticton</v>
          </cell>
          <cell r="D13" t="str">
            <v>Southern Interior</v>
          </cell>
          <cell r="E13" t="str">
            <v>Okanagan Shuswap</v>
          </cell>
        </row>
        <row r="14">
          <cell r="A14">
            <v>225</v>
          </cell>
          <cell r="B14" t="str">
            <v>Peco Log Homes</v>
          </cell>
          <cell r="C14" t="str">
            <v>Okanagan Falls</v>
          </cell>
          <cell r="D14" t="str">
            <v>Southern Interior</v>
          </cell>
          <cell r="E14" t="str">
            <v>Okanagan Shuswap</v>
          </cell>
        </row>
        <row r="15">
          <cell r="A15">
            <v>474</v>
          </cell>
          <cell r="B15" t="str">
            <v>Pioneer Log Homes Ltd.</v>
          </cell>
          <cell r="C15" t="str">
            <v>Williams Lake</v>
          </cell>
          <cell r="D15" t="str">
            <v>Southern Interior</v>
          </cell>
          <cell r="E15" t="str">
            <v>Central Cariboo</v>
          </cell>
        </row>
        <row r="16">
          <cell r="A16">
            <v>223</v>
          </cell>
          <cell r="B16" t="str">
            <v>Radomske Log Homes Ltd</v>
          </cell>
          <cell r="C16" t="str">
            <v>Kelowna</v>
          </cell>
          <cell r="D16" t="str">
            <v>Southern Interior</v>
          </cell>
          <cell r="E16" t="str">
            <v>Okanagan Shuswap</v>
          </cell>
        </row>
        <row r="17">
          <cell r="A17">
            <v>954</v>
          </cell>
          <cell r="B17" t="str">
            <v>Rocky Mountain Log Homes Canada Inc.</v>
          </cell>
          <cell r="C17" t="str">
            <v>LeJac</v>
          </cell>
          <cell r="D17" t="str">
            <v>Northern Interior</v>
          </cell>
          <cell r="E17" t="str">
            <v>Vanderhoof</v>
          </cell>
        </row>
        <row r="18">
          <cell r="A18">
            <v>57</v>
          </cell>
          <cell r="B18" t="str">
            <v>Roundwood Log Homes Ltd</v>
          </cell>
          <cell r="C18" t="str">
            <v>Prince George</v>
          </cell>
          <cell r="D18" t="str">
            <v>Northern Interior</v>
          </cell>
          <cell r="E18" t="str">
            <v>Prince George</v>
          </cell>
        </row>
        <row r="19">
          <cell r="A19">
            <v>693</v>
          </cell>
          <cell r="B19" t="str">
            <v>Sitka Log Homes Inc.</v>
          </cell>
          <cell r="C19" t="str">
            <v>100 Mile House</v>
          </cell>
          <cell r="D19" t="str">
            <v>Southern Interior</v>
          </cell>
          <cell r="E19" t="str">
            <v>100 Mile House</v>
          </cell>
        </row>
        <row r="20">
          <cell r="A20">
            <v>58</v>
          </cell>
          <cell r="B20" t="str">
            <v>Sperlich Log Construction Inc</v>
          </cell>
          <cell r="C20" t="str">
            <v>Enderby</v>
          </cell>
          <cell r="D20" t="str">
            <v>Southern Interior</v>
          </cell>
          <cell r="E20" t="str">
            <v>Okanagan Shuswap</v>
          </cell>
        </row>
        <row r="21">
          <cell r="A21">
            <v>423</v>
          </cell>
          <cell r="B21" t="str">
            <v>Surelog Homes Ltd</v>
          </cell>
          <cell r="C21" t="str">
            <v>Tappen</v>
          </cell>
          <cell r="D21" t="str">
            <v>Southern Interior</v>
          </cell>
          <cell r="E21" t="str">
            <v>Okanagan Shuswap</v>
          </cell>
        </row>
        <row r="22">
          <cell r="A22">
            <v>602</v>
          </cell>
          <cell r="B22" t="str">
            <v>T.L.Timber Ltd.</v>
          </cell>
          <cell r="C22" t="str">
            <v>Cawston</v>
          </cell>
          <cell r="D22" t="str">
            <v>Southern Interior</v>
          </cell>
          <cell r="E22" t="str">
            <v>Okanagan Shuswap</v>
          </cell>
        </row>
        <row r="23">
          <cell r="A23">
            <v>245</v>
          </cell>
          <cell r="B23" t="str">
            <v>Traditional Log Homes Ltd.</v>
          </cell>
          <cell r="C23" t="str">
            <v>Salmon Arm</v>
          </cell>
          <cell r="D23" t="str">
            <v>Southern Interior</v>
          </cell>
          <cell r="E23" t="str">
            <v>Okanagan Shuswap</v>
          </cell>
        </row>
        <row r="24">
          <cell r="A24">
            <v>267</v>
          </cell>
          <cell r="B24" t="str">
            <v>White Valley Log Homes Ltd.</v>
          </cell>
          <cell r="C24" t="str">
            <v>Cherryville</v>
          </cell>
          <cell r="D24" t="str">
            <v>Southern Interior</v>
          </cell>
          <cell r="E24" t="str">
            <v>Okanagan Shuswap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y_Query"/>
    </sheetNames>
    <sheetDataSet>
      <sheetData sheetId="0">
        <row r="2">
          <cell r="A2">
            <v>326</v>
          </cell>
          <cell r="B2" t="str">
            <v>Delta Cedar Products Ltd.</v>
          </cell>
          <cell r="C2" t="str">
            <v>Delta</v>
          </cell>
          <cell r="D2" t="str">
            <v>Coast</v>
          </cell>
          <cell r="E2" t="str">
            <v>Chilliwack</v>
          </cell>
          <cell r="F2">
            <v>48.96</v>
          </cell>
        </row>
        <row r="3">
          <cell r="A3">
            <v>537</v>
          </cell>
          <cell r="B3" t="str">
            <v>Goldwood Industries Ltd</v>
          </cell>
          <cell r="C3" t="str">
            <v>Richmond</v>
          </cell>
          <cell r="D3" t="str">
            <v>Coast</v>
          </cell>
          <cell r="E3" t="str">
            <v>Chilliwack</v>
          </cell>
          <cell r="F3">
            <v>57.6</v>
          </cell>
        </row>
        <row r="4">
          <cell r="A4">
            <v>297</v>
          </cell>
          <cell r="B4" t="str">
            <v>International Forest Products Ltd.</v>
          </cell>
          <cell r="C4" t="str">
            <v>Hammond</v>
          </cell>
          <cell r="D4" t="str">
            <v>Coast</v>
          </cell>
          <cell r="E4" t="str">
            <v>Chilliwack</v>
          </cell>
          <cell r="F4">
            <v>165.6</v>
          </cell>
        </row>
        <row r="5">
          <cell r="A5">
            <v>283</v>
          </cell>
          <cell r="B5" t="str">
            <v>International Forest Products Ltd.</v>
          </cell>
          <cell r="C5" t="str">
            <v>Delta</v>
          </cell>
          <cell r="D5" t="str">
            <v>Coast</v>
          </cell>
          <cell r="E5" t="str">
            <v>Chilliwack</v>
          </cell>
          <cell r="F5">
            <v>144</v>
          </cell>
        </row>
        <row r="6">
          <cell r="A6">
            <v>100</v>
          </cell>
          <cell r="B6" t="str">
            <v>J.S. Jones</v>
          </cell>
          <cell r="C6" t="str">
            <v>Surrey</v>
          </cell>
          <cell r="D6" t="str">
            <v>Coast</v>
          </cell>
          <cell r="E6" t="str">
            <v>Chilliwack</v>
          </cell>
          <cell r="F6">
            <v>192</v>
          </cell>
        </row>
        <row r="7">
          <cell r="A7">
            <v>712</v>
          </cell>
          <cell r="B7" t="str">
            <v>Long Hoh Enterprises Canada Ltd.</v>
          </cell>
          <cell r="C7" t="str">
            <v>Qualicum Beach</v>
          </cell>
          <cell r="D7" t="str">
            <v>Coast</v>
          </cell>
          <cell r="E7" t="str">
            <v>South Island</v>
          </cell>
          <cell r="F7">
            <v>43.2</v>
          </cell>
        </row>
        <row r="8">
          <cell r="A8">
            <v>396</v>
          </cell>
          <cell r="B8" t="str">
            <v>Mainland Sawmills</v>
          </cell>
          <cell r="C8" t="str">
            <v>Vancouver</v>
          </cell>
          <cell r="D8" t="str">
            <v>Coast</v>
          </cell>
          <cell r="E8" t="str">
            <v>Chilliwack</v>
          </cell>
          <cell r="F8">
            <v>48</v>
          </cell>
        </row>
        <row r="9">
          <cell r="A9">
            <v>403</v>
          </cell>
          <cell r="B9" t="str">
            <v>Mill &amp; Timber Products Ltd.</v>
          </cell>
          <cell r="C9" t="str">
            <v>Surrey</v>
          </cell>
          <cell r="D9" t="str">
            <v>Coast</v>
          </cell>
          <cell r="E9" t="str">
            <v>Chilliwack</v>
          </cell>
          <cell r="F9">
            <v>57.6</v>
          </cell>
        </row>
        <row r="10">
          <cell r="A10">
            <v>336</v>
          </cell>
          <cell r="B10" t="str">
            <v>Mill &amp; Timber Products Ltd.</v>
          </cell>
          <cell r="C10" t="str">
            <v>Port Moody</v>
          </cell>
          <cell r="D10" t="str">
            <v>Coast</v>
          </cell>
          <cell r="E10" t="str">
            <v>Chilliwack</v>
          </cell>
          <cell r="F10">
            <v>129.6</v>
          </cell>
        </row>
        <row r="11">
          <cell r="A11">
            <v>22</v>
          </cell>
          <cell r="B11" t="str">
            <v>Noble Custom Cut Ltd.</v>
          </cell>
          <cell r="C11" t="str">
            <v>Whonnock</v>
          </cell>
          <cell r="D11" t="str">
            <v>Coast</v>
          </cell>
          <cell r="E11" t="str">
            <v>Chilliwack</v>
          </cell>
          <cell r="F11">
            <v>48</v>
          </cell>
        </row>
        <row r="12">
          <cell r="A12">
            <v>454</v>
          </cell>
          <cell r="B12" t="str">
            <v>S&amp;R Sawmills Ltd</v>
          </cell>
          <cell r="C12" t="str">
            <v>Surrey</v>
          </cell>
          <cell r="D12" t="str">
            <v>Coast</v>
          </cell>
          <cell r="E12" t="str">
            <v>Chilliwack</v>
          </cell>
          <cell r="F12">
            <v>240</v>
          </cell>
        </row>
        <row r="13">
          <cell r="A13">
            <v>539</v>
          </cell>
          <cell r="B13" t="str">
            <v>Stag Timber Ltd.</v>
          </cell>
          <cell r="C13" t="str">
            <v>Surrey</v>
          </cell>
          <cell r="D13" t="str">
            <v>Coast</v>
          </cell>
          <cell r="E13" t="str">
            <v>Chilliwack</v>
          </cell>
          <cell r="F13">
            <v>86.4</v>
          </cell>
        </row>
        <row r="14">
          <cell r="A14">
            <v>540</v>
          </cell>
          <cell r="B14" t="str">
            <v>Terminal Forest Products Ltd.</v>
          </cell>
          <cell r="C14" t="str">
            <v>Richmond</v>
          </cell>
          <cell r="D14" t="str">
            <v>Coast</v>
          </cell>
          <cell r="E14" t="str">
            <v>Chilliwack</v>
          </cell>
          <cell r="F14">
            <v>244.8</v>
          </cell>
        </row>
        <row r="15">
          <cell r="A15">
            <v>453</v>
          </cell>
          <cell r="B15" t="str">
            <v>Twin River Cedar Products Ltd.</v>
          </cell>
          <cell r="C15" t="str">
            <v>Ruskin</v>
          </cell>
          <cell r="D15" t="str">
            <v>Coast</v>
          </cell>
          <cell r="E15" t="str">
            <v>Chilliwack</v>
          </cell>
          <cell r="F15">
            <v>57.6</v>
          </cell>
        </row>
        <row r="16">
          <cell r="A16">
            <v>528</v>
          </cell>
          <cell r="B16" t="str">
            <v>Western Forest Products</v>
          </cell>
          <cell r="C16" t="str">
            <v>Port Alberni</v>
          </cell>
          <cell r="D16" t="str">
            <v>Coast</v>
          </cell>
          <cell r="E16" t="str">
            <v>South Island</v>
          </cell>
          <cell r="F16">
            <v>145.44</v>
          </cell>
        </row>
        <row r="17">
          <cell r="A17">
            <v>392</v>
          </cell>
          <cell r="B17" t="str">
            <v>Western Forest Products Inc.</v>
          </cell>
          <cell r="C17" t="str">
            <v>Port Alberni</v>
          </cell>
          <cell r="D17" t="str">
            <v>Coast</v>
          </cell>
          <cell r="E17" t="str">
            <v>South Island</v>
          </cell>
          <cell r="F17">
            <v>76.8</v>
          </cell>
        </row>
        <row r="18">
          <cell r="A18">
            <v>393</v>
          </cell>
          <cell r="B18" t="str">
            <v>Western Forest Products Inc.</v>
          </cell>
          <cell r="C18" t="str">
            <v>Chemainus</v>
          </cell>
          <cell r="D18" t="str">
            <v>Coast</v>
          </cell>
          <cell r="E18" t="str">
            <v>South Island</v>
          </cell>
          <cell r="F18">
            <v>218.63</v>
          </cell>
        </row>
        <row r="19">
          <cell r="A19">
            <v>376</v>
          </cell>
          <cell r="B19" t="str">
            <v>Western Forest Products Inc.</v>
          </cell>
          <cell r="C19" t="str">
            <v>Ladysmith</v>
          </cell>
          <cell r="D19" t="str">
            <v>Coast</v>
          </cell>
          <cell r="E19" t="str">
            <v>South Island</v>
          </cell>
          <cell r="F19">
            <v>96.48</v>
          </cell>
        </row>
        <row r="20">
          <cell r="A20">
            <v>442</v>
          </cell>
          <cell r="B20" t="str">
            <v>Western Forest Products Inc.</v>
          </cell>
          <cell r="C20" t="str">
            <v>Ladysmith</v>
          </cell>
          <cell r="D20" t="str">
            <v>Coast</v>
          </cell>
          <cell r="E20" t="str">
            <v>South Island</v>
          </cell>
          <cell r="F20">
            <v>147.16999999999999</v>
          </cell>
        </row>
        <row r="21">
          <cell r="A21">
            <v>531</v>
          </cell>
          <cell r="B21" t="str">
            <v>Western Forest Products Ltd.</v>
          </cell>
          <cell r="C21" t="str">
            <v>Nanaimo</v>
          </cell>
          <cell r="D21" t="str">
            <v>Coast</v>
          </cell>
          <cell r="E21" t="str">
            <v>South Island</v>
          </cell>
          <cell r="F21">
            <v>120</v>
          </cell>
        </row>
        <row r="22">
          <cell r="A22">
            <v>320</v>
          </cell>
          <cell r="B22" t="str">
            <v>Western Forest Products Ltd.</v>
          </cell>
          <cell r="C22" t="str">
            <v>Cowichan Bay</v>
          </cell>
          <cell r="D22" t="str">
            <v>Coast</v>
          </cell>
          <cell r="E22" t="str">
            <v>South Island</v>
          </cell>
          <cell r="F22">
            <v>163.19999999999999</v>
          </cell>
        </row>
        <row r="23">
          <cell r="A23">
            <v>137</v>
          </cell>
          <cell r="B23" t="str">
            <v>Apollo Forest Products Ltd.</v>
          </cell>
          <cell r="C23" t="str">
            <v>Fort St James</v>
          </cell>
          <cell r="D23" t="str">
            <v>Northern Interior</v>
          </cell>
          <cell r="E23" t="str">
            <v>Fort St James</v>
          </cell>
          <cell r="F23">
            <v>157.44</v>
          </cell>
        </row>
        <row r="24">
          <cell r="A24">
            <v>213</v>
          </cell>
          <cell r="B24" t="str">
            <v>Babine Forest Products Limited</v>
          </cell>
          <cell r="C24" t="str">
            <v>Burns Lake</v>
          </cell>
          <cell r="D24" t="str">
            <v>Northern Interior</v>
          </cell>
          <cell r="E24" t="str">
            <v>Nadina</v>
          </cell>
          <cell r="F24">
            <v>288</v>
          </cell>
        </row>
        <row r="25">
          <cell r="A25">
            <v>122</v>
          </cell>
          <cell r="B25" t="str">
            <v>Canadian Forest Product Ltd.</v>
          </cell>
          <cell r="C25" t="str">
            <v>Fort St John</v>
          </cell>
          <cell r="D25" t="str">
            <v>Northern Interior</v>
          </cell>
          <cell r="E25" t="str">
            <v>Peace</v>
          </cell>
          <cell r="F25">
            <v>216</v>
          </cell>
        </row>
        <row r="26">
          <cell r="A26">
            <v>160</v>
          </cell>
          <cell r="B26" t="str">
            <v>Canadian Forest Products Ltd.</v>
          </cell>
          <cell r="C26" t="str">
            <v>Bear Lake</v>
          </cell>
          <cell r="D26" t="str">
            <v>Northern Interior</v>
          </cell>
          <cell r="E26" t="str">
            <v>Prince George</v>
          </cell>
          <cell r="F26">
            <v>205.44</v>
          </cell>
        </row>
        <row r="27">
          <cell r="A27">
            <v>166</v>
          </cell>
          <cell r="B27" t="str">
            <v>Canadian Forest Products Ltd.</v>
          </cell>
          <cell r="C27" t="str">
            <v>Prince George</v>
          </cell>
          <cell r="D27" t="str">
            <v>Northern Interior</v>
          </cell>
          <cell r="E27" t="str">
            <v>Prince George</v>
          </cell>
          <cell r="F27">
            <v>291.36</v>
          </cell>
        </row>
        <row r="28">
          <cell r="A28">
            <v>130</v>
          </cell>
          <cell r="B28" t="str">
            <v>Canadian Forest Products Ltd.</v>
          </cell>
          <cell r="C28" t="str">
            <v>Mackenzie</v>
          </cell>
          <cell r="D28" t="str">
            <v>Northern Interior</v>
          </cell>
          <cell r="E28" t="str">
            <v>Mackenzie</v>
          </cell>
          <cell r="F28">
            <v>211.2</v>
          </cell>
        </row>
        <row r="29">
          <cell r="A29">
            <v>193</v>
          </cell>
          <cell r="B29" t="str">
            <v>Canadian Forest Products Ltd.</v>
          </cell>
          <cell r="C29" t="str">
            <v>Houston</v>
          </cell>
          <cell r="D29" t="str">
            <v>Northern Interior</v>
          </cell>
          <cell r="E29" t="str">
            <v>Nadina</v>
          </cell>
          <cell r="F29">
            <v>528</v>
          </cell>
        </row>
        <row r="30">
          <cell r="A30">
            <v>135</v>
          </cell>
          <cell r="B30" t="str">
            <v>Canadian Forest Products Ltd.</v>
          </cell>
          <cell r="C30" t="str">
            <v>Isle Pierre</v>
          </cell>
          <cell r="D30" t="str">
            <v>Northern Interior</v>
          </cell>
          <cell r="E30" t="str">
            <v>Prince George</v>
          </cell>
          <cell r="F30">
            <v>220.8</v>
          </cell>
        </row>
        <row r="31">
          <cell r="A31">
            <v>140</v>
          </cell>
          <cell r="B31" t="str">
            <v>Canadian Forest Products Ltd.</v>
          </cell>
          <cell r="C31" t="str">
            <v>Engen</v>
          </cell>
          <cell r="D31" t="str">
            <v>Northern Interior</v>
          </cell>
          <cell r="E31" t="str">
            <v>Vanderhoof</v>
          </cell>
          <cell r="F31">
            <v>497.76</v>
          </cell>
        </row>
        <row r="32">
          <cell r="A32">
            <v>127</v>
          </cell>
          <cell r="B32" t="str">
            <v>Canadian Forest Products Ltd.</v>
          </cell>
          <cell r="C32" t="str">
            <v>Chetwynd</v>
          </cell>
          <cell r="D32" t="str">
            <v>Northern Interior</v>
          </cell>
          <cell r="E32" t="str">
            <v>Peace</v>
          </cell>
          <cell r="F32">
            <v>189.31</v>
          </cell>
        </row>
        <row r="33">
          <cell r="A33">
            <v>150</v>
          </cell>
          <cell r="B33" t="str">
            <v>Carrier Lumber Ltd</v>
          </cell>
          <cell r="C33" t="str">
            <v>Prince George</v>
          </cell>
          <cell r="D33" t="str">
            <v>Northern Interior</v>
          </cell>
          <cell r="E33" t="str">
            <v>Prince George</v>
          </cell>
          <cell r="F33">
            <v>177.6</v>
          </cell>
        </row>
        <row r="34">
          <cell r="A34">
            <v>133</v>
          </cell>
          <cell r="B34" t="str">
            <v>Conifex Timber Inc.</v>
          </cell>
          <cell r="C34" t="str">
            <v>Fort St James</v>
          </cell>
          <cell r="D34" t="str">
            <v>Northern Interior</v>
          </cell>
          <cell r="E34" t="str">
            <v>Fort St James</v>
          </cell>
          <cell r="F34">
            <v>276</v>
          </cell>
        </row>
        <row r="35">
          <cell r="A35">
            <v>129</v>
          </cell>
          <cell r="B35" t="str">
            <v>Conifex Timber Inc.</v>
          </cell>
          <cell r="C35" t="str">
            <v>Mackenzie</v>
          </cell>
          <cell r="D35" t="str">
            <v>Northern Interior</v>
          </cell>
          <cell r="E35" t="str">
            <v>Mackenzie</v>
          </cell>
          <cell r="F35">
            <v>192</v>
          </cell>
        </row>
        <row r="36">
          <cell r="A36">
            <v>181</v>
          </cell>
          <cell r="B36" t="str">
            <v>Decker Lake Forest Products Ltd.</v>
          </cell>
          <cell r="C36" t="str">
            <v>Burns Lake</v>
          </cell>
          <cell r="D36" t="str">
            <v>Northern Interior</v>
          </cell>
          <cell r="E36" t="str">
            <v>Nadina</v>
          </cell>
          <cell r="F36">
            <v>91.2</v>
          </cell>
        </row>
        <row r="37">
          <cell r="A37">
            <v>158</v>
          </cell>
          <cell r="B37" t="str">
            <v>Dunkely Lumber Ltd</v>
          </cell>
          <cell r="C37" t="str">
            <v>Strathnaver</v>
          </cell>
          <cell r="D37" t="str">
            <v>Northern Interior</v>
          </cell>
          <cell r="E37" t="str">
            <v>Prince George</v>
          </cell>
          <cell r="F37">
            <v>528</v>
          </cell>
        </row>
        <row r="38">
          <cell r="A38">
            <v>530</v>
          </cell>
          <cell r="B38" t="str">
            <v>Houston Forest Products</v>
          </cell>
          <cell r="C38" t="str">
            <v>Houston</v>
          </cell>
          <cell r="D38" t="str">
            <v>Northern Interior</v>
          </cell>
          <cell r="E38" t="str">
            <v>Nadina</v>
          </cell>
          <cell r="F38">
            <v>250.08</v>
          </cell>
        </row>
        <row r="39">
          <cell r="A39">
            <v>184</v>
          </cell>
          <cell r="B39" t="str">
            <v>Kitwanga Mills Ltd.</v>
          </cell>
          <cell r="C39" t="str">
            <v>Kitwanga</v>
          </cell>
          <cell r="D39" t="str">
            <v>Northern Interior</v>
          </cell>
          <cell r="E39" t="str">
            <v>Skeena Stikine</v>
          </cell>
          <cell r="F39">
            <v>48.81</v>
          </cell>
        </row>
        <row r="40">
          <cell r="A40">
            <v>144</v>
          </cell>
          <cell r="B40" t="str">
            <v>L &amp; M Lumber Ltd.</v>
          </cell>
          <cell r="C40" t="str">
            <v>Vanderhoof</v>
          </cell>
          <cell r="D40" t="str">
            <v>Northern Interior</v>
          </cell>
          <cell r="E40" t="str">
            <v>Vanderhoof</v>
          </cell>
          <cell r="F40">
            <v>218.88</v>
          </cell>
        </row>
        <row r="41">
          <cell r="A41">
            <v>149</v>
          </cell>
          <cell r="B41" t="str">
            <v>Lakeland Mills Ltd</v>
          </cell>
          <cell r="C41" t="str">
            <v>Prince George</v>
          </cell>
          <cell r="D41" t="str">
            <v>Northern Interior</v>
          </cell>
          <cell r="E41" t="str">
            <v>Prince George</v>
          </cell>
          <cell r="F41">
            <v>148.80000000000001</v>
          </cell>
        </row>
        <row r="42">
          <cell r="A42">
            <v>191</v>
          </cell>
          <cell r="B42" t="str">
            <v>Pacific Inland Resources</v>
          </cell>
          <cell r="C42" t="str">
            <v>Smithers</v>
          </cell>
          <cell r="D42" t="str">
            <v>Northern Interior</v>
          </cell>
          <cell r="E42" t="str">
            <v>Skeena Stikine</v>
          </cell>
          <cell r="F42">
            <v>265.44</v>
          </cell>
        </row>
        <row r="43">
          <cell r="A43">
            <v>552</v>
          </cell>
          <cell r="B43" t="str">
            <v>West Fraser Mills Ltd.</v>
          </cell>
          <cell r="C43" t="str">
            <v>Chetwynd</v>
          </cell>
          <cell r="D43" t="str">
            <v>Northern Interior</v>
          </cell>
          <cell r="E43" t="str">
            <v>Peace</v>
          </cell>
          <cell r="F43">
            <v>268.8</v>
          </cell>
        </row>
        <row r="44">
          <cell r="A44">
            <v>532</v>
          </cell>
          <cell r="B44" t="str">
            <v>West Fraser Mills Ltd.</v>
          </cell>
          <cell r="C44" t="str">
            <v>LeJac</v>
          </cell>
          <cell r="D44" t="str">
            <v>Northern Interior</v>
          </cell>
          <cell r="E44" t="str">
            <v>Vanderhoof</v>
          </cell>
          <cell r="F44">
            <v>271.68</v>
          </cell>
        </row>
        <row r="45">
          <cell r="A45">
            <v>207</v>
          </cell>
          <cell r="B45" t="str">
            <v>Ardew Wood Products Ltd</v>
          </cell>
          <cell r="C45" t="str">
            <v>Merritt</v>
          </cell>
          <cell r="D45" t="str">
            <v>Southern Interior</v>
          </cell>
          <cell r="E45" t="str">
            <v>Cascades</v>
          </cell>
          <cell r="F45">
            <v>58.57</v>
          </cell>
        </row>
        <row r="46">
          <cell r="A46">
            <v>498</v>
          </cell>
          <cell r="B46" t="str">
            <v>Aspen Planers Ltd.</v>
          </cell>
          <cell r="C46" t="str">
            <v>Merritt</v>
          </cell>
          <cell r="D46" t="str">
            <v>Southern Interior</v>
          </cell>
          <cell r="E46" t="str">
            <v>Cascades</v>
          </cell>
          <cell r="F46">
            <v>192</v>
          </cell>
        </row>
        <row r="47">
          <cell r="A47">
            <v>64</v>
          </cell>
          <cell r="B47" t="str">
            <v>Canadian Forest Products Ltd.</v>
          </cell>
          <cell r="C47" t="str">
            <v>Vavenby</v>
          </cell>
          <cell r="D47" t="str">
            <v>Southern Interior</v>
          </cell>
          <cell r="E47" t="str">
            <v>Headwaters</v>
          </cell>
          <cell r="F47">
            <v>163.97</v>
          </cell>
        </row>
        <row r="48">
          <cell r="A48">
            <v>110</v>
          </cell>
          <cell r="B48" t="str">
            <v>Canadian Forests Products Ltd.</v>
          </cell>
          <cell r="C48" t="str">
            <v>Quesnel</v>
          </cell>
          <cell r="D48" t="str">
            <v>Southern Interior</v>
          </cell>
          <cell r="E48" t="str">
            <v>Quesnel</v>
          </cell>
          <cell r="F48">
            <v>218.88</v>
          </cell>
        </row>
        <row r="49">
          <cell r="A49">
            <v>45</v>
          </cell>
          <cell r="B49" t="str">
            <v>Downie Timber Limited</v>
          </cell>
          <cell r="C49" t="str">
            <v>Revelstoke</v>
          </cell>
          <cell r="D49" t="str">
            <v>Southern Interior</v>
          </cell>
          <cell r="E49" t="str">
            <v>Columbia</v>
          </cell>
          <cell r="F49">
            <v>105.6</v>
          </cell>
        </row>
        <row r="50">
          <cell r="A50">
            <v>86</v>
          </cell>
          <cell r="B50" t="str">
            <v>Galloway Lumber Co. Ltd.</v>
          </cell>
          <cell r="C50" t="str">
            <v>Galloway</v>
          </cell>
          <cell r="D50" t="str">
            <v>Southern Interior</v>
          </cell>
          <cell r="E50" t="str">
            <v>Rocky Mountain</v>
          </cell>
          <cell r="F50">
            <v>70.08</v>
          </cell>
        </row>
        <row r="51">
          <cell r="A51">
            <v>66</v>
          </cell>
          <cell r="B51" t="str">
            <v>Gilbert Smith Forest Products Ltd.</v>
          </cell>
          <cell r="C51" t="str">
            <v>Barriere</v>
          </cell>
          <cell r="D51" t="str">
            <v>Southern Interior</v>
          </cell>
          <cell r="E51" t="str">
            <v>Kamloops</v>
          </cell>
          <cell r="F51">
            <v>41.76</v>
          </cell>
        </row>
        <row r="52">
          <cell r="A52">
            <v>14</v>
          </cell>
          <cell r="B52" t="str">
            <v>Gorman Bros Lumber Ltd.</v>
          </cell>
          <cell r="C52" t="str">
            <v>Westbank</v>
          </cell>
          <cell r="D52" t="str">
            <v>Southern Interior</v>
          </cell>
          <cell r="E52" t="str">
            <v>Okanagan Shuswap</v>
          </cell>
          <cell r="F52">
            <v>124.8</v>
          </cell>
        </row>
        <row r="53">
          <cell r="A53">
            <v>62</v>
          </cell>
          <cell r="B53" t="str">
            <v>International Forest Products Ltd.</v>
          </cell>
          <cell r="C53" t="str">
            <v>Castlegar</v>
          </cell>
          <cell r="D53" t="str">
            <v>Southern Interior</v>
          </cell>
          <cell r="E53" t="str">
            <v>Arrow Boundary</v>
          </cell>
          <cell r="F53">
            <v>240</v>
          </cell>
        </row>
        <row r="54">
          <cell r="A54">
            <v>30</v>
          </cell>
          <cell r="B54" t="str">
            <v>International Forest Products Ltd.</v>
          </cell>
          <cell r="C54" t="str">
            <v>Grand Forks</v>
          </cell>
          <cell r="D54" t="str">
            <v>Southern Interior</v>
          </cell>
          <cell r="E54" t="str">
            <v>Arrow Boundary</v>
          </cell>
          <cell r="F54">
            <v>120</v>
          </cell>
        </row>
        <row r="55">
          <cell r="A55">
            <v>70</v>
          </cell>
          <cell r="B55" t="str">
            <v>International Forest Products Ltd.</v>
          </cell>
          <cell r="C55" t="str">
            <v>Adams Lake</v>
          </cell>
          <cell r="D55" t="str">
            <v>Southern Interior</v>
          </cell>
          <cell r="E55" t="str">
            <v>Kamloops</v>
          </cell>
          <cell r="F55">
            <v>344.64</v>
          </cell>
        </row>
        <row r="56">
          <cell r="A56">
            <v>88</v>
          </cell>
          <cell r="B56" t="str">
            <v>J H Huscroft Ltd.</v>
          </cell>
          <cell r="C56" t="str">
            <v>Erickson</v>
          </cell>
          <cell r="D56" t="str">
            <v>Southern Interior</v>
          </cell>
          <cell r="E56" t="str">
            <v>Kootenay Lake</v>
          </cell>
          <cell r="F56">
            <v>57.6</v>
          </cell>
        </row>
        <row r="57">
          <cell r="A57">
            <v>50</v>
          </cell>
          <cell r="B57" t="str">
            <v>Kalesnikoff Lumber Co. Ltd.</v>
          </cell>
          <cell r="C57" t="str">
            <v>Thrums</v>
          </cell>
          <cell r="D57" t="str">
            <v>Southern Interior</v>
          </cell>
          <cell r="E57" t="str">
            <v>Arrow Boundary</v>
          </cell>
          <cell r="F57">
            <v>72</v>
          </cell>
        </row>
        <row r="58">
          <cell r="A58">
            <v>603</v>
          </cell>
          <cell r="B58" t="str">
            <v>Meadow Creek Cedar Ltd.</v>
          </cell>
          <cell r="C58" t="str">
            <v>Cooper Creek</v>
          </cell>
          <cell r="D58" t="str">
            <v>Southern Interior</v>
          </cell>
          <cell r="E58" t="str">
            <v>Kootenay Lake</v>
          </cell>
          <cell r="F58">
            <v>48</v>
          </cell>
        </row>
        <row r="59">
          <cell r="A59">
            <v>618</v>
          </cell>
          <cell r="B59" t="str">
            <v>North Enderby Timber Ltd.</v>
          </cell>
          <cell r="C59" t="str">
            <v>Enderby</v>
          </cell>
          <cell r="D59" t="str">
            <v>Southern Interior</v>
          </cell>
          <cell r="E59" t="str">
            <v>Okanagan Shuswap</v>
          </cell>
          <cell r="F59">
            <v>48</v>
          </cell>
        </row>
        <row r="60">
          <cell r="A60">
            <v>626</v>
          </cell>
          <cell r="B60" t="str">
            <v>Porcupine Wood Products Ltd.</v>
          </cell>
          <cell r="C60" t="str">
            <v>Salmo</v>
          </cell>
          <cell r="D60" t="str">
            <v>Southern Interior</v>
          </cell>
          <cell r="E60" t="str">
            <v>Arrow Boundary</v>
          </cell>
          <cell r="F60">
            <v>57.6</v>
          </cell>
        </row>
        <row r="61">
          <cell r="A61">
            <v>740</v>
          </cell>
          <cell r="B61" t="str">
            <v>Riverwest Forest Products Limited</v>
          </cell>
          <cell r="C61" t="str">
            <v>Hanceville</v>
          </cell>
          <cell r="D61" t="str">
            <v>Southern Interior</v>
          </cell>
          <cell r="E61" t="str">
            <v>Chilcotin</v>
          </cell>
          <cell r="F61">
            <v>72</v>
          </cell>
        </row>
        <row r="62">
          <cell r="A62">
            <v>750</v>
          </cell>
          <cell r="B62" t="str">
            <v>Sigurdson Forest Products Ltd</v>
          </cell>
          <cell r="C62" t="str">
            <v>Williams Lake</v>
          </cell>
          <cell r="D62" t="str">
            <v>Southern Interior</v>
          </cell>
          <cell r="E62" t="str">
            <v>Central Cariboo</v>
          </cell>
          <cell r="F62">
            <v>72</v>
          </cell>
        </row>
        <row r="63">
          <cell r="A63">
            <v>55</v>
          </cell>
          <cell r="B63" t="str">
            <v>Springer Creek Forest Products</v>
          </cell>
          <cell r="C63" t="str">
            <v>Slocan</v>
          </cell>
          <cell r="D63" t="str">
            <v>Southern Interior</v>
          </cell>
          <cell r="E63" t="str">
            <v>Arrow Boundary</v>
          </cell>
          <cell r="F63">
            <v>115.2</v>
          </cell>
        </row>
        <row r="64">
          <cell r="A64">
            <v>79</v>
          </cell>
          <cell r="B64" t="str">
            <v>Tembec Industries Ltd.</v>
          </cell>
          <cell r="C64" t="str">
            <v>Canal Flats</v>
          </cell>
          <cell r="D64" t="str">
            <v>Southern Interior</v>
          </cell>
          <cell r="E64" t="str">
            <v>Rocky Mountain</v>
          </cell>
          <cell r="F64">
            <v>173.28</v>
          </cell>
        </row>
        <row r="65">
          <cell r="A65">
            <v>82</v>
          </cell>
          <cell r="B65" t="str">
            <v>Tembec Industries Ltd.</v>
          </cell>
          <cell r="C65" t="str">
            <v>Elko</v>
          </cell>
          <cell r="D65" t="str">
            <v>Southern Interior</v>
          </cell>
          <cell r="E65" t="str">
            <v>Rocky Mountain</v>
          </cell>
          <cell r="F65">
            <v>154.56</v>
          </cell>
        </row>
        <row r="66">
          <cell r="A66">
            <v>107</v>
          </cell>
          <cell r="B66" t="str">
            <v>Tolko Industries Ltd</v>
          </cell>
          <cell r="C66" t="str">
            <v>Williams Lake</v>
          </cell>
          <cell r="D66" t="str">
            <v>Southern Interior</v>
          </cell>
          <cell r="E66" t="str">
            <v>Central Cariboo</v>
          </cell>
          <cell r="F66">
            <v>196.8</v>
          </cell>
        </row>
        <row r="67">
          <cell r="A67">
            <v>103</v>
          </cell>
          <cell r="B67" t="str">
            <v>Tolko Industries Ltd</v>
          </cell>
          <cell r="C67" t="str">
            <v>Williams Lake</v>
          </cell>
          <cell r="D67" t="str">
            <v>Southern Interior</v>
          </cell>
          <cell r="E67" t="str">
            <v>Central Cariboo</v>
          </cell>
          <cell r="F67">
            <v>285.60000000000002</v>
          </cell>
        </row>
        <row r="68">
          <cell r="A68">
            <v>25</v>
          </cell>
          <cell r="B68" t="str">
            <v>Tolko Industries Ltd.</v>
          </cell>
          <cell r="C68" t="str">
            <v>Merritt</v>
          </cell>
          <cell r="D68" t="str">
            <v>Southern Interior</v>
          </cell>
          <cell r="E68" t="str">
            <v>Cascades</v>
          </cell>
          <cell r="F68">
            <v>264</v>
          </cell>
        </row>
        <row r="69">
          <cell r="A69">
            <v>20</v>
          </cell>
          <cell r="B69" t="str">
            <v>Tolko Industries Ltd.</v>
          </cell>
          <cell r="C69" t="str">
            <v>Lavington</v>
          </cell>
          <cell r="D69" t="str">
            <v>Southern Interior</v>
          </cell>
          <cell r="E69" t="str">
            <v>Okanagan Shuswap</v>
          </cell>
          <cell r="F69">
            <v>230.4</v>
          </cell>
        </row>
        <row r="70">
          <cell r="A70">
            <v>68</v>
          </cell>
          <cell r="B70" t="str">
            <v>Tolko Industries Ltd.</v>
          </cell>
          <cell r="C70" t="str">
            <v>Armstrong</v>
          </cell>
          <cell r="D70" t="str">
            <v>Southern Interior</v>
          </cell>
          <cell r="E70" t="str">
            <v>Okanagan Shuswap</v>
          </cell>
          <cell r="F70">
            <v>232.8</v>
          </cell>
        </row>
        <row r="71">
          <cell r="A71">
            <v>67</v>
          </cell>
          <cell r="B71" t="str">
            <v>Tolko Industries Ltd.</v>
          </cell>
          <cell r="C71" t="str">
            <v>Kelowna</v>
          </cell>
          <cell r="D71" t="str">
            <v>Southern Interior</v>
          </cell>
          <cell r="E71" t="str">
            <v>Okanagan Shuswap</v>
          </cell>
          <cell r="F71">
            <v>189.6</v>
          </cell>
        </row>
        <row r="72">
          <cell r="A72">
            <v>98</v>
          </cell>
          <cell r="B72" t="str">
            <v>Tolko Industries Ltd.</v>
          </cell>
          <cell r="C72" t="str">
            <v>Quesnel</v>
          </cell>
          <cell r="D72" t="str">
            <v>Southern Interior</v>
          </cell>
          <cell r="E72" t="str">
            <v>Quesnel</v>
          </cell>
          <cell r="F72">
            <v>192</v>
          </cell>
        </row>
        <row r="73">
          <cell r="A73">
            <v>31</v>
          </cell>
          <cell r="B73" t="str">
            <v>Vaagen Fibre Canada</v>
          </cell>
          <cell r="C73" t="str">
            <v>Midway</v>
          </cell>
          <cell r="D73" t="str">
            <v>Southern Interior</v>
          </cell>
          <cell r="E73" t="str">
            <v>Arrow Boundary</v>
          </cell>
          <cell r="F73">
            <v>134.4</v>
          </cell>
        </row>
        <row r="74">
          <cell r="A74">
            <v>114</v>
          </cell>
          <cell r="B74" t="str">
            <v>West Fraser Mills Ltd</v>
          </cell>
          <cell r="C74" t="str">
            <v>Williams Lake</v>
          </cell>
          <cell r="D74" t="str">
            <v>Southern Interior</v>
          </cell>
          <cell r="E74" t="str">
            <v>Central Cariboo</v>
          </cell>
          <cell r="F74">
            <v>170.4</v>
          </cell>
        </row>
        <row r="75">
          <cell r="A75">
            <v>113</v>
          </cell>
          <cell r="B75" t="str">
            <v>West Fraser Mills Ltd.</v>
          </cell>
          <cell r="C75" t="str">
            <v>Quesnel</v>
          </cell>
          <cell r="D75" t="str">
            <v>Southern Interior</v>
          </cell>
          <cell r="E75" t="str">
            <v>Quesnel</v>
          </cell>
          <cell r="F75">
            <v>370.56</v>
          </cell>
        </row>
        <row r="76">
          <cell r="A76">
            <v>95</v>
          </cell>
          <cell r="B76" t="str">
            <v>West Fraser Mills Ltd.</v>
          </cell>
          <cell r="C76" t="str">
            <v>100 Mile House</v>
          </cell>
          <cell r="D76" t="str">
            <v>Southern Interior</v>
          </cell>
          <cell r="E76" t="str">
            <v>100 Mile House</v>
          </cell>
          <cell r="F76">
            <v>355.93</v>
          </cell>
        </row>
        <row r="77">
          <cell r="A77">
            <v>214</v>
          </cell>
          <cell r="B77" t="str">
            <v>West Fraser Mills Ltd.</v>
          </cell>
          <cell r="C77" t="str">
            <v>Clinton</v>
          </cell>
          <cell r="D77" t="str">
            <v>Southern Interior</v>
          </cell>
          <cell r="E77" t="str">
            <v>100 Mile House</v>
          </cell>
          <cell r="F77">
            <v>240</v>
          </cell>
        </row>
        <row r="78">
          <cell r="A78">
            <v>29</v>
          </cell>
          <cell r="B78" t="str">
            <v>Weyerhaeuser Company Ltd.</v>
          </cell>
          <cell r="C78" t="str">
            <v>Princeton</v>
          </cell>
          <cell r="D78" t="str">
            <v>Southern Interior</v>
          </cell>
          <cell r="E78" t="str">
            <v>Cascades</v>
          </cell>
          <cell r="F78">
            <v>171.36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My_Query"/>
    </sheetNames>
    <sheetDataSet>
      <sheetData sheetId="0">
        <row r="2">
          <cell r="A2">
            <v>9</v>
          </cell>
          <cell r="B2" t="str">
            <v>A J Forest Products ltd.</v>
          </cell>
          <cell r="C2" t="str">
            <v>Brackendale</v>
          </cell>
          <cell r="D2" t="str">
            <v>Coast</v>
          </cell>
          <cell r="E2" t="str">
            <v>Squamish</v>
          </cell>
          <cell r="F2">
            <v>19.2</v>
          </cell>
        </row>
        <row r="3">
          <cell r="A3">
            <v>5</v>
          </cell>
          <cell r="B3" t="str">
            <v>Abfam Enterprises Ltd.</v>
          </cell>
          <cell r="C3" t="str">
            <v>Port Clements</v>
          </cell>
          <cell r="D3" t="str">
            <v>Coast</v>
          </cell>
          <cell r="E3" t="str">
            <v>Haida Gwaii</v>
          </cell>
          <cell r="F3">
            <v>16.8</v>
          </cell>
        </row>
        <row r="4">
          <cell r="A4">
            <v>8</v>
          </cell>
          <cell r="B4" t="str">
            <v>Andersen Pacific Forest Products Ltd</v>
          </cell>
          <cell r="C4" t="str">
            <v>Ruskin</v>
          </cell>
          <cell r="D4" t="str">
            <v>Coast</v>
          </cell>
          <cell r="E4" t="str">
            <v>Chilliwack</v>
          </cell>
          <cell r="F4">
            <v>30.72</v>
          </cell>
        </row>
        <row r="5">
          <cell r="A5">
            <v>905</v>
          </cell>
          <cell r="B5" t="str">
            <v>Blacktail Enterprises</v>
          </cell>
          <cell r="C5" t="str">
            <v>Black Creek</v>
          </cell>
          <cell r="D5" t="str">
            <v>Coast</v>
          </cell>
          <cell r="E5" t="str">
            <v>Campbell River</v>
          </cell>
          <cell r="F5">
            <v>0.96</v>
          </cell>
        </row>
        <row r="6">
          <cell r="A6">
            <v>986</v>
          </cell>
          <cell r="B6" t="str">
            <v>Brasier Mill</v>
          </cell>
          <cell r="C6" t="str">
            <v>Masset</v>
          </cell>
          <cell r="D6" t="str">
            <v>Coast</v>
          </cell>
          <cell r="E6" t="str">
            <v>Haida Gwaii</v>
          </cell>
          <cell r="F6">
            <v>0.48</v>
          </cell>
        </row>
        <row r="7">
          <cell r="A7">
            <v>117</v>
          </cell>
          <cell r="B7" t="str">
            <v>Continental Pole Ltd.</v>
          </cell>
          <cell r="C7" t="str">
            <v>Pemberton</v>
          </cell>
          <cell r="D7" t="str">
            <v>Coast</v>
          </cell>
          <cell r="E7" t="str">
            <v>Squamish</v>
          </cell>
          <cell r="F7">
            <v>1.92</v>
          </cell>
        </row>
        <row r="8">
          <cell r="A8">
            <v>377</v>
          </cell>
          <cell r="B8" t="str">
            <v>Coulson Manufacturing Ltd.</v>
          </cell>
          <cell r="C8" t="str">
            <v>Port Alberni</v>
          </cell>
          <cell r="D8" t="str">
            <v>Coast</v>
          </cell>
          <cell r="E8" t="str">
            <v>South Island</v>
          </cell>
          <cell r="F8">
            <v>27.84</v>
          </cell>
        </row>
        <row r="9">
          <cell r="A9">
            <v>741</v>
          </cell>
          <cell r="B9" t="str">
            <v>Dove Creek Timber Corp</v>
          </cell>
          <cell r="C9" t="str">
            <v>Courtenay</v>
          </cell>
          <cell r="D9" t="str">
            <v>Coast</v>
          </cell>
          <cell r="E9" t="str">
            <v>Campbell River</v>
          </cell>
          <cell r="F9">
            <v>9.6</v>
          </cell>
        </row>
        <row r="10">
          <cell r="A10">
            <v>26</v>
          </cell>
          <cell r="B10" t="str">
            <v>Edge Grain Cedar Ltd.</v>
          </cell>
          <cell r="C10" t="str">
            <v>Maple Ridge</v>
          </cell>
          <cell r="D10" t="str">
            <v>Coast</v>
          </cell>
          <cell r="E10" t="str">
            <v>Chilliwack</v>
          </cell>
          <cell r="F10">
            <v>0.05</v>
          </cell>
        </row>
        <row r="11">
          <cell r="A11">
            <v>717</v>
          </cell>
          <cell r="B11" t="str">
            <v>Edge Grain Forest Products Ltd.</v>
          </cell>
          <cell r="C11" t="str">
            <v>Woss</v>
          </cell>
          <cell r="D11" t="str">
            <v>Coast</v>
          </cell>
          <cell r="E11" t="str">
            <v>North Island - Central Coast</v>
          </cell>
          <cell r="F11">
            <v>0.86</v>
          </cell>
        </row>
        <row r="12">
          <cell r="A12">
            <v>301</v>
          </cell>
          <cell r="B12" t="str">
            <v>Errington Cedar Products Ltd.</v>
          </cell>
          <cell r="C12" t="str">
            <v>Errington</v>
          </cell>
          <cell r="D12" t="str">
            <v>Coast</v>
          </cell>
          <cell r="E12" t="str">
            <v>South Island</v>
          </cell>
          <cell r="F12">
            <v>16.66</v>
          </cell>
        </row>
        <row r="13">
          <cell r="A13">
            <v>714</v>
          </cell>
          <cell r="B13" t="str">
            <v>Franklin Forest Products Ltd.</v>
          </cell>
          <cell r="C13" t="str">
            <v>Port Alberni</v>
          </cell>
          <cell r="D13" t="str">
            <v>Coast</v>
          </cell>
          <cell r="E13" t="str">
            <v>South Island</v>
          </cell>
          <cell r="F13">
            <v>19.2</v>
          </cell>
        </row>
        <row r="14">
          <cell r="A14">
            <v>319</v>
          </cell>
          <cell r="B14" t="str">
            <v>Fu So Enterprises Ltd.</v>
          </cell>
          <cell r="C14" t="str">
            <v>Surrey</v>
          </cell>
          <cell r="D14" t="str">
            <v>Coast</v>
          </cell>
          <cell r="E14" t="str">
            <v>Chilliwack</v>
          </cell>
          <cell r="F14">
            <v>9.6</v>
          </cell>
        </row>
        <row r="15">
          <cell r="A15">
            <v>679</v>
          </cell>
          <cell r="B15" t="str">
            <v>G.C. Williams Milling</v>
          </cell>
          <cell r="C15" t="str">
            <v>Malcolm Island</v>
          </cell>
          <cell r="D15" t="str">
            <v>Coast</v>
          </cell>
          <cell r="E15" t="str">
            <v>North Island - Central Coast</v>
          </cell>
          <cell r="F15">
            <v>1.92</v>
          </cell>
        </row>
        <row r="16">
          <cell r="A16">
            <v>567</v>
          </cell>
          <cell r="B16" t="str">
            <v>Green Forest Products Ltd.</v>
          </cell>
          <cell r="C16" t="str">
            <v>Merville</v>
          </cell>
          <cell r="D16" t="str">
            <v>Coast</v>
          </cell>
          <cell r="E16" t="str">
            <v>Campbell River</v>
          </cell>
          <cell r="F16">
            <v>0.72</v>
          </cell>
        </row>
        <row r="17">
          <cell r="A17">
            <v>743</v>
          </cell>
          <cell r="B17" t="str">
            <v>Island Woodlots Ltd</v>
          </cell>
          <cell r="C17" t="str">
            <v>Sointula</v>
          </cell>
          <cell r="D17" t="str">
            <v>Coast</v>
          </cell>
          <cell r="E17" t="str">
            <v>North Island - Central Coast</v>
          </cell>
          <cell r="F17">
            <v>0.96</v>
          </cell>
        </row>
        <row r="18">
          <cell r="A18">
            <v>512</v>
          </cell>
          <cell r="B18" t="str">
            <v>Jemico Enterprises Ltd.</v>
          </cell>
          <cell r="C18" t="str">
            <v>Chemainus</v>
          </cell>
          <cell r="D18" t="str">
            <v>Coast</v>
          </cell>
          <cell r="E18" t="str">
            <v>South Island</v>
          </cell>
          <cell r="F18">
            <v>16.8</v>
          </cell>
        </row>
        <row r="19">
          <cell r="A19">
            <v>495</v>
          </cell>
          <cell r="B19" t="str">
            <v>Ken K. Foote Contracting (2008)Ltd.</v>
          </cell>
          <cell r="C19" t="str">
            <v>Sandspit</v>
          </cell>
          <cell r="D19" t="str">
            <v>Coast</v>
          </cell>
          <cell r="E19" t="str">
            <v>Haida Gwaii</v>
          </cell>
          <cell r="F19">
            <v>0.48</v>
          </cell>
        </row>
        <row r="20">
          <cell r="A20">
            <v>399</v>
          </cell>
          <cell r="B20" t="str">
            <v>Lois Lumber Ltd.</v>
          </cell>
          <cell r="C20" t="str">
            <v>Lang Bay</v>
          </cell>
          <cell r="D20" t="str">
            <v>Coast</v>
          </cell>
          <cell r="E20" t="str">
            <v>Sunshine Coast</v>
          </cell>
          <cell r="F20">
            <v>8.64</v>
          </cell>
        </row>
        <row r="21">
          <cell r="A21">
            <v>194</v>
          </cell>
          <cell r="B21" t="str">
            <v>Mike Gogo Cedar Products</v>
          </cell>
          <cell r="C21" t="str">
            <v>Nanaimo</v>
          </cell>
          <cell r="D21" t="str">
            <v>Coast</v>
          </cell>
          <cell r="E21" t="str">
            <v>South Island</v>
          </cell>
          <cell r="F21">
            <v>1.2</v>
          </cell>
        </row>
        <row r="22">
          <cell r="A22">
            <v>985</v>
          </cell>
          <cell r="B22" t="str">
            <v>Moonshine Milling</v>
          </cell>
          <cell r="C22" t="str">
            <v>Sandspit</v>
          </cell>
          <cell r="D22" t="str">
            <v>Coast</v>
          </cell>
          <cell r="E22" t="str">
            <v>Haida Gwaii</v>
          </cell>
          <cell r="F22">
            <v>0.28999999999999998</v>
          </cell>
        </row>
        <row r="23">
          <cell r="A23">
            <v>408</v>
          </cell>
          <cell r="B23" t="str">
            <v>Nagaard Sawmills Ltd.</v>
          </cell>
          <cell r="C23" t="str">
            <v>Port Alberni</v>
          </cell>
          <cell r="D23" t="str">
            <v>Coast</v>
          </cell>
          <cell r="E23" t="str">
            <v>South Island</v>
          </cell>
          <cell r="F23">
            <v>14.4</v>
          </cell>
        </row>
        <row r="24">
          <cell r="A24">
            <v>951</v>
          </cell>
          <cell r="B24" t="str">
            <v>Rainforest Resources Ltd.</v>
          </cell>
          <cell r="C24" t="str">
            <v>Port Hardy</v>
          </cell>
          <cell r="D24" t="str">
            <v>Coast</v>
          </cell>
          <cell r="E24" t="str">
            <v>North Island - Central Coast</v>
          </cell>
          <cell r="F24">
            <v>7.0000000000000007E-2</v>
          </cell>
        </row>
        <row r="25">
          <cell r="A25">
            <v>23</v>
          </cell>
          <cell r="B25" t="str">
            <v>Shannon Lumber</v>
          </cell>
          <cell r="C25" t="str">
            <v>Mission</v>
          </cell>
          <cell r="D25" t="str">
            <v>Coast</v>
          </cell>
          <cell r="E25" t="str">
            <v>Chilliwack</v>
          </cell>
          <cell r="F25">
            <v>9.6</v>
          </cell>
        </row>
        <row r="26">
          <cell r="A26">
            <v>654</v>
          </cell>
          <cell r="B26" t="str">
            <v>Spiketop Cedar Ltd.</v>
          </cell>
          <cell r="C26" t="str">
            <v>Port Hardy</v>
          </cell>
          <cell r="D26" t="str">
            <v>Coast</v>
          </cell>
          <cell r="E26" t="str">
            <v>North Island - Central Coast</v>
          </cell>
          <cell r="F26">
            <v>0.96</v>
          </cell>
        </row>
        <row r="27">
          <cell r="A27">
            <v>24</v>
          </cell>
          <cell r="B27" t="str">
            <v>Suncoast Lumber &amp; Milling</v>
          </cell>
          <cell r="C27" t="str">
            <v>Sechelt</v>
          </cell>
          <cell r="D27" t="str">
            <v>Coast</v>
          </cell>
          <cell r="E27" t="str">
            <v>Sunshine Coast</v>
          </cell>
          <cell r="F27">
            <v>11.52</v>
          </cell>
        </row>
        <row r="28">
          <cell r="A28">
            <v>96</v>
          </cell>
          <cell r="B28" t="str">
            <v>Thomson Bros Lumber Co. Ltd</v>
          </cell>
          <cell r="C28" t="str">
            <v>Courtenay</v>
          </cell>
          <cell r="D28" t="str">
            <v>Coast</v>
          </cell>
          <cell r="E28" t="str">
            <v>Campbell River</v>
          </cell>
          <cell r="F28">
            <v>4.8</v>
          </cell>
        </row>
        <row r="29">
          <cell r="A29">
            <v>546</v>
          </cell>
          <cell r="B29" t="str">
            <v>Western Forest Products Inc.</v>
          </cell>
          <cell r="C29" t="str">
            <v>Duke Point</v>
          </cell>
          <cell r="D29" t="str">
            <v>Coast</v>
          </cell>
          <cell r="E29" t="str">
            <v>South Island</v>
          </cell>
          <cell r="F29">
            <v>15.6</v>
          </cell>
        </row>
        <row r="30">
          <cell r="A30">
            <v>732</v>
          </cell>
          <cell r="B30" t="str">
            <v>550031 BC Ltd ( PG Sortyard)</v>
          </cell>
          <cell r="C30" t="str">
            <v>Prince George</v>
          </cell>
          <cell r="D30" t="str">
            <v>Northern Interior</v>
          </cell>
          <cell r="E30" t="str">
            <v>Prince George</v>
          </cell>
          <cell r="F30">
            <v>24</v>
          </cell>
        </row>
        <row r="31">
          <cell r="A31">
            <v>10</v>
          </cell>
          <cell r="B31" t="str">
            <v>BC Custom Timber Products Ltd.</v>
          </cell>
          <cell r="C31" t="str">
            <v>Vanderhoof</v>
          </cell>
          <cell r="D31" t="str">
            <v>Northern Interior</v>
          </cell>
          <cell r="E31" t="str">
            <v>Vanderhoof</v>
          </cell>
          <cell r="F31">
            <v>14.4</v>
          </cell>
        </row>
        <row r="32">
          <cell r="A32">
            <v>993</v>
          </cell>
          <cell r="B32" t="str">
            <v>Treeco Timber Corporation</v>
          </cell>
          <cell r="C32" t="str">
            <v>Prince George</v>
          </cell>
          <cell r="D32" t="str">
            <v>Northern Interior</v>
          </cell>
          <cell r="E32" t="str">
            <v>Prince George</v>
          </cell>
          <cell r="F32">
            <v>0.96</v>
          </cell>
        </row>
        <row r="33">
          <cell r="A33">
            <v>715</v>
          </cell>
          <cell r="B33" t="str">
            <v>100 Mile Wood Products</v>
          </cell>
          <cell r="C33" t="str">
            <v>100 Mile House</v>
          </cell>
          <cell r="D33" t="str">
            <v>Southern Interior</v>
          </cell>
          <cell r="E33" t="str">
            <v>100 Mile House</v>
          </cell>
          <cell r="F33">
            <v>3.84</v>
          </cell>
        </row>
        <row r="34">
          <cell r="A34">
            <v>990</v>
          </cell>
          <cell r="B34" t="str">
            <v>Alan Hyde Sawmill</v>
          </cell>
          <cell r="C34" t="str">
            <v>Sicamous</v>
          </cell>
          <cell r="D34" t="str">
            <v>Southern Interior</v>
          </cell>
          <cell r="E34" t="str">
            <v>Okanagan Shuswap</v>
          </cell>
          <cell r="F34">
            <v>0.96</v>
          </cell>
        </row>
        <row r="35">
          <cell r="A35">
            <v>255</v>
          </cell>
          <cell r="B35" t="str">
            <v>Buff Lumber Ltd</v>
          </cell>
          <cell r="C35" t="str">
            <v>Westwold</v>
          </cell>
          <cell r="D35" t="str">
            <v>Southern Interior</v>
          </cell>
          <cell r="E35" t="str">
            <v>Okanagan Shuswap</v>
          </cell>
          <cell r="F35">
            <v>12</v>
          </cell>
        </row>
        <row r="36">
          <cell r="A36">
            <v>252</v>
          </cell>
          <cell r="B36" t="str">
            <v>C&amp;C Wood Products Ltd.</v>
          </cell>
          <cell r="C36" t="str">
            <v>Quesnel</v>
          </cell>
          <cell r="D36" t="str">
            <v>Southern Interior</v>
          </cell>
          <cell r="E36" t="str">
            <v>Quesnel</v>
          </cell>
          <cell r="F36">
            <v>25.92</v>
          </cell>
        </row>
        <row r="37">
          <cell r="A37">
            <v>987</v>
          </cell>
          <cell r="B37" t="str">
            <v>Cambie Cedar Products Ltd.</v>
          </cell>
          <cell r="C37" t="str">
            <v>Sicamous</v>
          </cell>
          <cell r="D37" t="str">
            <v>Southern Interior</v>
          </cell>
          <cell r="E37" t="str">
            <v>Okanagan Shuswap</v>
          </cell>
          <cell r="F37">
            <v>10.08</v>
          </cell>
        </row>
        <row r="38">
          <cell r="A38">
            <v>983</v>
          </cell>
          <cell r="B38" t="str">
            <v>Colborne Lumber</v>
          </cell>
          <cell r="C38" t="str">
            <v>Clearwater</v>
          </cell>
          <cell r="D38" t="str">
            <v>Southern Interior</v>
          </cell>
          <cell r="E38" t="str">
            <v>Headwaters</v>
          </cell>
          <cell r="F38">
            <v>0.81</v>
          </cell>
        </row>
        <row r="39">
          <cell r="A39">
            <v>32</v>
          </cell>
          <cell r="B39" t="str">
            <v>Gibbs Custom Sawmill Ltd.</v>
          </cell>
          <cell r="C39" t="str">
            <v>McBride</v>
          </cell>
          <cell r="D39" t="str">
            <v>Southern Interior</v>
          </cell>
          <cell r="E39" t="str">
            <v>Headwaters</v>
          </cell>
          <cell r="F39">
            <v>1.2</v>
          </cell>
        </row>
        <row r="40">
          <cell r="A40">
            <v>957</v>
          </cell>
          <cell r="B40" t="str">
            <v>Gold Island Forest Products Ltd.</v>
          </cell>
          <cell r="C40" t="str">
            <v>Slocan</v>
          </cell>
          <cell r="D40" t="str">
            <v>Southern Interior</v>
          </cell>
          <cell r="E40" t="str">
            <v>Arrow Boundary</v>
          </cell>
          <cell r="F40">
            <v>16.8</v>
          </cell>
        </row>
        <row r="41">
          <cell r="A41">
            <v>975</v>
          </cell>
          <cell r="B41" t="str">
            <v>Harold Turner</v>
          </cell>
          <cell r="C41" t="str">
            <v>Pritchard</v>
          </cell>
          <cell r="D41" t="str">
            <v>Southern Interior</v>
          </cell>
          <cell r="E41" t="str">
            <v>Kamloops</v>
          </cell>
          <cell r="F41">
            <v>0.82</v>
          </cell>
        </row>
        <row r="42">
          <cell r="A42">
            <v>172</v>
          </cell>
          <cell r="B42" t="str">
            <v>Hauer Bros. Lumber Ltd.</v>
          </cell>
          <cell r="C42" t="str">
            <v>Tete Jaune Cache</v>
          </cell>
          <cell r="D42" t="str">
            <v>Southern Interior</v>
          </cell>
          <cell r="E42" t="str">
            <v>Headwaters</v>
          </cell>
          <cell r="F42">
            <v>16.8</v>
          </cell>
        </row>
        <row r="43">
          <cell r="A43">
            <v>47</v>
          </cell>
          <cell r="B43" t="str">
            <v>Joe Kozek Sawmills Ltd.</v>
          </cell>
          <cell r="C43" t="str">
            <v>Revelstoke</v>
          </cell>
          <cell r="D43" t="str">
            <v>Southern Interior</v>
          </cell>
          <cell r="E43" t="str">
            <v>Columbia</v>
          </cell>
          <cell r="F43">
            <v>14.4</v>
          </cell>
        </row>
        <row r="44">
          <cell r="A44">
            <v>597</v>
          </cell>
          <cell r="B44" t="str">
            <v>Lakeside Timber Ltd.</v>
          </cell>
          <cell r="C44" t="str">
            <v>Tappen</v>
          </cell>
          <cell r="D44" t="str">
            <v>Southern Interior</v>
          </cell>
          <cell r="E44" t="str">
            <v>Okanagan Shuswap</v>
          </cell>
          <cell r="F44">
            <v>16.8</v>
          </cell>
        </row>
        <row r="45">
          <cell r="A45">
            <v>998</v>
          </cell>
          <cell r="B45" t="str">
            <v>Les Savarella Contracting</v>
          </cell>
          <cell r="C45" t="str">
            <v>McBride</v>
          </cell>
          <cell r="D45" t="str">
            <v>Southern Interior</v>
          </cell>
          <cell r="E45" t="str">
            <v>Headwaters</v>
          </cell>
          <cell r="F45">
            <v>0.09</v>
          </cell>
        </row>
        <row r="46">
          <cell r="A46">
            <v>197</v>
          </cell>
          <cell r="B46" t="str">
            <v>McDonald Ranch &amp; Lumber Ltd</v>
          </cell>
          <cell r="C46" t="str">
            <v>Grasmere</v>
          </cell>
          <cell r="D46" t="str">
            <v>Southern Interior</v>
          </cell>
          <cell r="E46" t="str">
            <v>Rocky Mountain</v>
          </cell>
          <cell r="F46">
            <v>2.88</v>
          </cell>
        </row>
        <row r="47">
          <cell r="A47">
            <v>974</v>
          </cell>
          <cell r="B47" t="str">
            <v>Murray Kane Site 6LW</v>
          </cell>
          <cell r="C47" t="str">
            <v>Clinton</v>
          </cell>
          <cell r="D47" t="str">
            <v>Southern Interior</v>
          </cell>
          <cell r="E47" t="str">
            <v>100 Mile House</v>
          </cell>
          <cell r="F47">
            <v>0.48</v>
          </cell>
        </row>
        <row r="48">
          <cell r="A48">
            <v>199</v>
          </cell>
          <cell r="B48" t="str">
            <v>North Star Planing Co. Ltd.</v>
          </cell>
          <cell r="C48" t="str">
            <v>Athalmer</v>
          </cell>
          <cell r="D48" t="str">
            <v>Southern Interior</v>
          </cell>
          <cell r="E48" t="str">
            <v>Rocky Mountain</v>
          </cell>
          <cell r="F48">
            <v>3.84</v>
          </cell>
        </row>
        <row r="49">
          <cell r="A49">
            <v>988</v>
          </cell>
          <cell r="B49" t="str">
            <v>Northstar Log &amp; Timberframe</v>
          </cell>
          <cell r="C49" t="str">
            <v>Winfield</v>
          </cell>
          <cell r="D49" t="str">
            <v>Southern Interior</v>
          </cell>
          <cell r="E49" t="str">
            <v>Okanagan Shuswap</v>
          </cell>
          <cell r="F49">
            <v>0.96</v>
          </cell>
        </row>
        <row r="50">
          <cell r="A50">
            <v>977</v>
          </cell>
          <cell r="B50" t="str">
            <v>Pioneer Timber Group</v>
          </cell>
          <cell r="C50" t="str">
            <v>Williams Lake</v>
          </cell>
          <cell r="D50" t="str">
            <v>Southern Interior</v>
          </cell>
          <cell r="E50" t="str">
            <v>Central Cariboo</v>
          </cell>
          <cell r="F50">
            <v>38.6</v>
          </cell>
        </row>
        <row r="51">
          <cell r="A51">
            <v>271</v>
          </cell>
          <cell r="B51" t="str">
            <v>Rourke Bros Sawmill Ltd</v>
          </cell>
          <cell r="C51" t="str">
            <v>Lumby</v>
          </cell>
          <cell r="D51" t="str">
            <v>Southern Interior</v>
          </cell>
          <cell r="E51" t="str">
            <v>Okanagan Shuswap</v>
          </cell>
          <cell r="F51">
            <v>5.76</v>
          </cell>
        </row>
        <row r="52">
          <cell r="A52">
            <v>991</v>
          </cell>
          <cell r="B52" t="str">
            <v>T &amp; N Custom Sawmill</v>
          </cell>
          <cell r="C52" t="str">
            <v>Enderby</v>
          </cell>
          <cell r="D52" t="str">
            <v>Southern Interior</v>
          </cell>
          <cell r="E52" t="str">
            <v>Okanagan Shuswap</v>
          </cell>
          <cell r="F52">
            <v>1.44</v>
          </cell>
        </row>
        <row r="53">
          <cell r="A53">
            <v>229</v>
          </cell>
          <cell r="B53" t="str">
            <v>Wadlegger Log &amp; Constr. Co.</v>
          </cell>
          <cell r="C53" t="str">
            <v>Raft River</v>
          </cell>
          <cell r="D53" t="str">
            <v>Southern Interior</v>
          </cell>
          <cell r="E53" t="str">
            <v>Headwaters</v>
          </cell>
          <cell r="F53">
            <v>4.8</v>
          </cell>
        </row>
        <row r="54">
          <cell r="A54">
            <v>979</v>
          </cell>
          <cell r="B54" t="str">
            <v>Woodco Management Ltd</v>
          </cell>
          <cell r="C54" t="str">
            <v>Barriere</v>
          </cell>
          <cell r="D54" t="str">
            <v>Southern Interior</v>
          </cell>
          <cell r="E54" t="str">
            <v>Kamloops</v>
          </cell>
          <cell r="F54">
            <v>17.28</v>
          </cell>
        </row>
        <row r="55">
          <cell r="A55">
            <v>87</v>
          </cell>
          <cell r="B55" t="str">
            <v>Woodex Industries Ltd</v>
          </cell>
          <cell r="C55" t="str">
            <v>Edgewater</v>
          </cell>
          <cell r="D55" t="str">
            <v>Southern Interior</v>
          </cell>
          <cell r="E55" t="str">
            <v>Rocky Mountain</v>
          </cell>
          <cell r="F55">
            <v>36</v>
          </cell>
        </row>
        <row r="56">
          <cell r="A56">
            <v>93</v>
          </cell>
          <cell r="B56" t="str">
            <v>Wynndel Box &amp; Lumber Co. Ltd.</v>
          </cell>
          <cell r="C56" t="str">
            <v>Wynndel</v>
          </cell>
          <cell r="D56" t="str">
            <v>Southern Interior</v>
          </cell>
          <cell r="E56" t="str">
            <v>Kootenay Lake</v>
          </cell>
          <cell r="F56">
            <v>39.96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My_Query"/>
    </sheetNames>
    <sheetDataSet>
      <sheetData sheetId="0">
        <row r="2">
          <cell r="A2">
            <v>947</v>
          </cell>
          <cell r="B2" t="str">
            <v>Houston Pellet Limited Partnership</v>
          </cell>
          <cell r="C2" t="str">
            <v>Houston</v>
          </cell>
          <cell r="D2" t="str">
            <v>Northern Interior</v>
          </cell>
          <cell r="E2" t="str">
            <v>Nadina</v>
          </cell>
          <cell r="F2">
            <v>224.6</v>
          </cell>
        </row>
        <row r="3">
          <cell r="A3">
            <v>935</v>
          </cell>
          <cell r="B3" t="str">
            <v>Okanagan Pellet Company</v>
          </cell>
          <cell r="C3" t="str">
            <v>Westbank</v>
          </cell>
          <cell r="D3" t="str">
            <v>Southern Interior</v>
          </cell>
          <cell r="E3" t="str">
            <v>Okanagan Shuswap</v>
          </cell>
          <cell r="F3">
            <v>66.239999999999995</v>
          </cell>
        </row>
        <row r="4">
          <cell r="A4">
            <v>930</v>
          </cell>
          <cell r="B4" t="str">
            <v>Pacific Bioenergy</v>
          </cell>
          <cell r="C4" t="str">
            <v>Prince George</v>
          </cell>
          <cell r="D4" t="str">
            <v>Northern Interior</v>
          </cell>
          <cell r="E4" t="str">
            <v>Prince George</v>
          </cell>
          <cell r="F4">
            <v>344.66</v>
          </cell>
        </row>
        <row r="5">
          <cell r="A5">
            <v>929</v>
          </cell>
          <cell r="B5" t="str">
            <v>Pinnacle Renewable Energy Inc.</v>
          </cell>
          <cell r="C5" t="str">
            <v>Armstrong</v>
          </cell>
          <cell r="D5" t="str">
            <v>Southern Interior</v>
          </cell>
          <cell r="E5" t="str">
            <v>Okanagan Shuswap</v>
          </cell>
          <cell r="F5">
            <v>69.34</v>
          </cell>
        </row>
        <row r="6">
          <cell r="A6">
            <v>980</v>
          </cell>
          <cell r="B6" t="str">
            <v>Pinnacle Renewable Energy Inc.</v>
          </cell>
          <cell r="C6" t="str">
            <v>Burns Lake</v>
          </cell>
          <cell r="D6" t="str">
            <v>Northern Interior</v>
          </cell>
          <cell r="E6" t="str">
            <v>Nadina</v>
          </cell>
          <cell r="F6">
            <v>414</v>
          </cell>
        </row>
        <row r="7">
          <cell r="A7">
            <v>976</v>
          </cell>
          <cell r="B7" t="str">
            <v>Pinnacle Renewable Energy Inc.</v>
          </cell>
          <cell r="C7" t="str">
            <v>Strathnaver</v>
          </cell>
          <cell r="D7" t="str">
            <v>Northern Interior</v>
          </cell>
          <cell r="E7" t="str">
            <v>Prince George</v>
          </cell>
          <cell r="F7">
            <v>224.6</v>
          </cell>
        </row>
        <row r="8">
          <cell r="A8">
            <v>931</v>
          </cell>
          <cell r="B8" t="str">
            <v>Pinnacle Renewable Energy Inc.</v>
          </cell>
          <cell r="C8" t="str">
            <v>Quesnel</v>
          </cell>
          <cell r="D8" t="str">
            <v>Southern Interior</v>
          </cell>
          <cell r="E8" t="str">
            <v>Quesnel</v>
          </cell>
          <cell r="F8">
            <v>103.5</v>
          </cell>
        </row>
        <row r="9">
          <cell r="A9">
            <v>948</v>
          </cell>
          <cell r="B9" t="str">
            <v>Pinnacle Renewable Energy Inc.</v>
          </cell>
          <cell r="C9" t="str">
            <v>Williams Lake</v>
          </cell>
          <cell r="D9" t="str">
            <v>Southern Interior</v>
          </cell>
          <cell r="E9" t="str">
            <v>Central Cariboo</v>
          </cell>
          <cell r="F9">
            <v>207</v>
          </cell>
        </row>
        <row r="10">
          <cell r="A10">
            <v>932</v>
          </cell>
          <cell r="B10" t="str">
            <v>Premium Pellet Ltd.</v>
          </cell>
          <cell r="C10" t="str">
            <v>Vanderhoof</v>
          </cell>
          <cell r="D10" t="str">
            <v>Northern Interior</v>
          </cell>
          <cell r="E10" t="str">
            <v>Vanderhoof</v>
          </cell>
          <cell r="F10">
            <v>168.7</v>
          </cell>
        </row>
        <row r="11">
          <cell r="A11">
            <v>933</v>
          </cell>
          <cell r="B11" t="str">
            <v>Princeton Co-Generation Corp.</v>
          </cell>
          <cell r="C11" t="str">
            <v>Princeton</v>
          </cell>
          <cell r="D11" t="str">
            <v>Southern Interior</v>
          </cell>
          <cell r="E11" t="str">
            <v>Cascades</v>
          </cell>
          <cell r="F11">
            <v>107.26</v>
          </cell>
        </row>
        <row r="12">
          <cell r="A12">
            <v>995</v>
          </cell>
          <cell r="B12" t="str">
            <v>Vanderhoof Specialty Wood Products</v>
          </cell>
          <cell r="C12" t="str">
            <v>Vanderhoof</v>
          </cell>
          <cell r="D12" t="str">
            <v>Northern Interior</v>
          </cell>
          <cell r="E12" t="str">
            <v>Vanderhoof</v>
          </cell>
          <cell r="F12">
            <v>62.1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My_Query"/>
    </sheetNames>
    <sheetDataSet>
      <sheetData sheetId="0">
        <row r="2">
          <cell r="A2">
            <v>498</v>
          </cell>
          <cell r="B2" t="str">
            <v>Aspen Planers Ltd.</v>
          </cell>
          <cell r="C2" t="str">
            <v>Merritt</v>
          </cell>
          <cell r="D2" t="str">
            <v>PLE</v>
          </cell>
          <cell r="E2" t="str">
            <v>Southern Interior</v>
          </cell>
          <cell r="F2" t="str">
            <v>Cascades</v>
          </cell>
          <cell r="G2">
            <v>960</v>
          </cell>
        </row>
        <row r="3">
          <cell r="A3">
            <v>724</v>
          </cell>
          <cell r="B3" t="str">
            <v>Integrated Pole</v>
          </cell>
          <cell r="C3" t="str">
            <v>100 Mile House</v>
          </cell>
          <cell r="D3" t="str">
            <v>PLE</v>
          </cell>
          <cell r="E3" t="str">
            <v>Southern Interior</v>
          </cell>
          <cell r="F3" t="str">
            <v>100 Mile House</v>
          </cell>
          <cell r="G3">
            <v>10.8</v>
          </cell>
        </row>
        <row r="4">
          <cell r="A4">
            <v>279</v>
          </cell>
          <cell r="B4" t="str">
            <v>J. R. Blackmore &amp; Sons Ltd.</v>
          </cell>
          <cell r="C4" t="str">
            <v>Lumberton</v>
          </cell>
          <cell r="D4" t="str">
            <v>PLE</v>
          </cell>
          <cell r="E4" t="str">
            <v>Southern Interior</v>
          </cell>
          <cell r="F4" t="str">
            <v>Rocky Mountain</v>
          </cell>
          <cell r="G4">
            <v>180</v>
          </cell>
        </row>
        <row r="5">
          <cell r="A5">
            <v>250</v>
          </cell>
          <cell r="B5" t="str">
            <v>Nicola Post and Rail Ltd.</v>
          </cell>
          <cell r="C5" t="str">
            <v>Merritt</v>
          </cell>
          <cell r="D5" t="str">
            <v>PLE</v>
          </cell>
          <cell r="E5" t="str">
            <v>Southern Interior</v>
          </cell>
          <cell r="F5" t="str">
            <v>Cascades</v>
          </cell>
          <cell r="G5">
            <v>120</v>
          </cell>
        </row>
        <row r="6">
          <cell r="A6">
            <v>725</v>
          </cell>
          <cell r="B6" t="str">
            <v>O'Brien &amp; Fuerst Logging Ltd</v>
          </cell>
          <cell r="C6" t="str">
            <v>Port Clements</v>
          </cell>
          <cell r="D6" t="str">
            <v>PLE</v>
          </cell>
          <cell r="E6" t="str">
            <v>Coast</v>
          </cell>
          <cell r="F6" t="str">
            <v>Haida Gwaii</v>
          </cell>
          <cell r="G6">
            <v>12</v>
          </cell>
        </row>
        <row r="7">
          <cell r="A7">
            <v>677</v>
          </cell>
          <cell r="B7" t="str">
            <v>Pacific Inland Pole &amp; Piling Ltd.</v>
          </cell>
          <cell r="C7" t="str">
            <v>Nakusp</v>
          </cell>
          <cell r="D7" t="str">
            <v>PLE</v>
          </cell>
          <cell r="E7" t="str">
            <v>Southern Interior</v>
          </cell>
          <cell r="F7" t="str">
            <v>Arrow Boundary</v>
          </cell>
          <cell r="G7">
            <v>12</v>
          </cell>
        </row>
        <row r="8">
          <cell r="A8">
            <v>237</v>
          </cell>
          <cell r="B8" t="str">
            <v>Princeton Post and Rail Co. Ltd.</v>
          </cell>
          <cell r="C8" t="str">
            <v>Princeton</v>
          </cell>
          <cell r="D8" t="str">
            <v>PLE</v>
          </cell>
          <cell r="E8" t="str">
            <v>Southern Interior</v>
          </cell>
          <cell r="F8" t="str">
            <v>Cascades</v>
          </cell>
          <cell r="G8">
            <v>144</v>
          </cell>
        </row>
        <row r="9">
          <cell r="A9">
            <v>498</v>
          </cell>
          <cell r="B9" t="str">
            <v>Aspen Planers Ltd.</v>
          </cell>
          <cell r="C9" t="str">
            <v>Merritt</v>
          </cell>
          <cell r="D9" t="str">
            <v>PST</v>
          </cell>
          <cell r="E9" t="str">
            <v>Southern Interior</v>
          </cell>
          <cell r="F9" t="str">
            <v>Cascades</v>
          </cell>
          <cell r="G9">
            <v>480</v>
          </cell>
        </row>
        <row r="10">
          <cell r="A10">
            <v>390</v>
          </cell>
          <cell r="B10" t="str">
            <v>Box Lake Lumber Products Ltd.</v>
          </cell>
          <cell r="C10" t="str">
            <v>Nakusp</v>
          </cell>
          <cell r="D10" t="str">
            <v>PST</v>
          </cell>
          <cell r="E10" t="str">
            <v>Southern Interior</v>
          </cell>
          <cell r="F10" t="str">
            <v>Arrow Boundary</v>
          </cell>
          <cell r="G10">
            <v>504</v>
          </cell>
        </row>
        <row r="11">
          <cell r="A11">
            <v>997</v>
          </cell>
          <cell r="B11" t="str">
            <v>Cedar 3 Products (R3 91 Enterprises Ltd )</v>
          </cell>
          <cell r="C11" t="str">
            <v>McBride</v>
          </cell>
          <cell r="D11" t="str">
            <v>PST</v>
          </cell>
          <cell r="E11" t="str">
            <v>Southern Interior</v>
          </cell>
          <cell r="F11" t="str">
            <v>Headwaters</v>
          </cell>
          <cell r="G11">
            <v>288</v>
          </cell>
        </row>
        <row r="12">
          <cell r="A12">
            <v>117</v>
          </cell>
          <cell r="B12" t="str">
            <v>Continental Pole Ltd.</v>
          </cell>
          <cell r="C12" t="str">
            <v>Pemberton</v>
          </cell>
          <cell r="D12" t="str">
            <v>PST</v>
          </cell>
          <cell r="E12" t="str">
            <v>Coast</v>
          </cell>
          <cell r="F12" t="str">
            <v>Squamish</v>
          </cell>
          <cell r="G12">
            <v>0</v>
          </cell>
        </row>
        <row r="13">
          <cell r="A13">
            <v>279</v>
          </cell>
          <cell r="B13" t="str">
            <v>J. R. Blackmore &amp; Sons Ltd.</v>
          </cell>
          <cell r="C13" t="str">
            <v>Lumberton</v>
          </cell>
          <cell r="D13" t="str">
            <v>PST</v>
          </cell>
          <cell r="E13" t="str">
            <v>Southern Interior</v>
          </cell>
          <cell r="F13" t="str">
            <v>Rocky Mountain</v>
          </cell>
          <cell r="G13">
            <v>960</v>
          </cell>
        </row>
        <row r="14">
          <cell r="A14">
            <v>970</v>
          </cell>
          <cell r="B14" t="str">
            <v>KDL Group - Northern Forest Products Ltd.</v>
          </cell>
          <cell r="C14" t="str">
            <v>Fort St James</v>
          </cell>
          <cell r="D14" t="str">
            <v>PST</v>
          </cell>
          <cell r="E14" t="str">
            <v>Northern Interior</v>
          </cell>
          <cell r="F14" t="str">
            <v>Fort St James</v>
          </cell>
          <cell r="G14">
            <v>760</v>
          </cell>
        </row>
        <row r="15">
          <cell r="A15">
            <v>607</v>
          </cell>
          <cell r="B15" t="str">
            <v>Monte Lake Forest Products Inc</v>
          </cell>
          <cell r="C15" t="str">
            <v>Monte Lake</v>
          </cell>
          <cell r="D15" t="str">
            <v>PST</v>
          </cell>
          <cell r="E15" t="str">
            <v>Southern Interior</v>
          </cell>
          <cell r="F15" t="str">
            <v>Okanagan Shuswap</v>
          </cell>
          <cell r="G15">
            <v>1.72</v>
          </cell>
        </row>
        <row r="16">
          <cell r="A16">
            <v>250</v>
          </cell>
          <cell r="B16" t="str">
            <v>Nicola Post and Rail Ltd.</v>
          </cell>
          <cell r="C16" t="str">
            <v>Merritt</v>
          </cell>
          <cell r="D16" t="str">
            <v>PST</v>
          </cell>
          <cell r="E16" t="str">
            <v>Southern Interior</v>
          </cell>
          <cell r="F16" t="str">
            <v>Cascades</v>
          </cell>
          <cell r="G16">
            <v>60</v>
          </cell>
        </row>
        <row r="17">
          <cell r="A17">
            <v>725</v>
          </cell>
          <cell r="B17" t="str">
            <v>O'Brien &amp; Fuerst Logging Ltd</v>
          </cell>
          <cell r="C17" t="str">
            <v>Port Clements</v>
          </cell>
          <cell r="D17" t="str">
            <v>PST</v>
          </cell>
          <cell r="E17" t="str">
            <v>Coast</v>
          </cell>
          <cell r="F17" t="str">
            <v>Haida Gwaii</v>
          </cell>
          <cell r="G17">
            <v>6.48</v>
          </cell>
        </row>
        <row r="18">
          <cell r="A18">
            <v>739</v>
          </cell>
          <cell r="B18" t="str">
            <v>Panhandle Forest Products</v>
          </cell>
          <cell r="C18" t="str">
            <v>Lumberton</v>
          </cell>
          <cell r="D18" t="str">
            <v>PST</v>
          </cell>
          <cell r="E18" t="str">
            <v>Southern Interior</v>
          </cell>
          <cell r="F18" t="str">
            <v>Rocky Mountain</v>
          </cell>
          <cell r="G18">
            <v>168</v>
          </cell>
        </row>
        <row r="19">
          <cell r="A19">
            <v>237</v>
          </cell>
          <cell r="B19" t="str">
            <v>Princeton Post and Rail Co. Ltd.</v>
          </cell>
          <cell r="C19" t="str">
            <v>Princeton</v>
          </cell>
          <cell r="D19" t="str">
            <v>PST</v>
          </cell>
          <cell r="E19" t="str">
            <v>Southern Interior</v>
          </cell>
          <cell r="F19" t="str">
            <v>Cascades</v>
          </cell>
          <cell r="G19">
            <v>480</v>
          </cell>
        </row>
        <row r="20">
          <cell r="A20">
            <v>232</v>
          </cell>
          <cell r="B20" t="str">
            <v>Princeton Wood Preservers Ltd.</v>
          </cell>
          <cell r="C20" t="str">
            <v>Princeton</v>
          </cell>
          <cell r="D20" t="str">
            <v>PST</v>
          </cell>
          <cell r="E20" t="str">
            <v>Southern Interior</v>
          </cell>
          <cell r="F20" t="str">
            <v>Cascades</v>
          </cell>
          <cell r="G20">
            <v>612.48</v>
          </cell>
        </row>
        <row r="21">
          <cell r="A21">
            <v>619</v>
          </cell>
          <cell r="B21" t="str">
            <v>Quinton Bros.</v>
          </cell>
          <cell r="C21" t="str">
            <v>Caven</v>
          </cell>
          <cell r="D21" t="str">
            <v>PST</v>
          </cell>
          <cell r="E21" t="str">
            <v>Southern Interior</v>
          </cell>
          <cell r="F21" t="str">
            <v>Rocky Mountain</v>
          </cell>
          <cell r="G21">
            <v>600</v>
          </cell>
        </row>
        <row r="22">
          <cell r="A22">
            <v>343</v>
          </cell>
          <cell r="B22" t="str">
            <v>TRC Cedar Ltd.</v>
          </cell>
          <cell r="C22" t="str">
            <v>McBride</v>
          </cell>
          <cell r="D22" t="str">
            <v>PST</v>
          </cell>
          <cell r="E22" t="str">
            <v>Southern Interior</v>
          </cell>
          <cell r="F22" t="str">
            <v>Headwaters</v>
          </cell>
          <cell r="G22">
            <v>540</v>
          </cell>
        </row>
        <row r="23">
          <cell r="A23">
            <v>659</v>
          </cell>
          <cell r="B23" t="str">
            <v>Brisco Wood Preservers Ltd.</v>
          </cell>
          <cell r="C23" t="str">
            <v>Brisco</v>
          </cell>
          <cell r="D23" t="str">
            <v>UTI</v>
          </cell>
          <cell r="E23" t="str">
            <v>Southern Interior</v>
          </cell>
          <cell r="F23" t="str">
            <v>Rocky Mountain</v>
          </cell>
          <cell r="G23">
            <v>12</v>
          </cell>
        </row>
        <row r="24">
          <cell r="A24">
            <v>556</v>
          </cell>
          <cell r="B24" t="str">
            <v>Chinook Forest Products Ltd.</v>
          </cell>
          <cell r="C24" t="str">
            <v>Courtenay</v>
          </cell>
          <cell r="D24" t="str">
            <v>UTI</v>
          </cell>
          <cell r="E24" t="str">
            <v>Coast</v>
          </cell>
          <cell r="F24" t="str">
            <v>Campbell River</v>
          </cell>
          <cell r="G24">
            <v>24</v>
          </cell>
        </row>
        <row r="25">
          <cell r="A25">
            <v>117</v>
          </cell>
          <cell r="B25" t="str">
            <v>Continental Pole Ltd.</v>
          </cell>
          <cell r="C25" t="str">
            <v>Pemberton</v>
          </cell>
          <cell r="D25" t="str">
            <v>UTI</v>
          </cell>
          <cell r="E25" t="str">
            <v>Coast</v>
          </cell>
          <cell r="F25" t="str">
            <v>Squamish</v>
          </cell>
          <cell r="G25">
            <v>16.8</v>
          </cell>
        </row>
        <row r="26">
          <cell r="A26">
            <v>181</v>
          </cell>
          <cell r="B26" t="str">
            <v>Decker Lake Forest Products Ltd.</v>
          </cell>
          <cell r="C26" t="str">
            <v>Burns Lake</v>
          </cell>
          <cell r="D26" t="str">
            <v>UTI</v>
          </cell>
          <cell r="E26" t="str">
            <v>Northern Interior</v>
          </cell>
          <cell r="F26" t="str">
            <v>Nadina</v>
          </cell>
          <cell r="G26">
            <v>18</v>
          </cell>
        </row>
        <row r="27">
          <cell r="A27">
            <v>40</v>
          </cell>
          <cell r="B27" t="str">
            <v>Gorman Bros. Lumber Ltd.</v>
          </cell>
          <cell r="C27" t="str">
            <v>Lumby</v>
          </cell>
          <cell r="D27" t="str">
            <v>UTI</v>
          </cell>
          <cell r="E27" t="str">
            <v>Southern Interior</v>
          </cell>
          <cell r="F27" t="str">
            <v>Okanagan Shuswap</v>
          </cell>
          <cell r="G27">
            <v>34.799999999999997</v>
          </cell>
        </row>
        <row r="28">
          <cell r="A28">
            <v>724</v>
          </cell>
          <cell r="B28" t="str">
            <v>Integrated Pole</v>
          </cell>
          <cell r="C28" t="str">
            <v>100 Mile House</v>
          </cell>
          <cell r="D28" t="str">
            <v>UTI</v>
          </cell>
          <cell r="E28" t="str">
            <v>Southern Interior</v>
          </cell>
          <cell r="F28" t="str">
            <v>100 Mile House</v>
          </cell>
          <cell r="G28">
            <v>10.8</v>
          </cell>
        </row>
        <row r="29">
          <cell r="A29">
            <v>725</v>
          </cell>
          <cell r="B29" t="str">
            <v>O'Brien &amp; Fuerst Logging Ltd</v>
          </cell>
          <cell r="C29" t="str">
            <v>Port Clements</v>
          </cell>
          <cell r="D29" t="str">
            <v>UTI</v>
          </cell>
          <cell r="E29" t="str">
            <v>Coast</v>
          </cell>
          <cell r="F29" t="str">
            <v>Haida Gwaii</v>
          </cell>
          <cell r="G29">
            <v>4.8</v>
          </cell>
        </row>
        <row r="30">
          <cell r="A30">
            <v>677</v>
          </cell>
          <cell r="B30" t="str">
            <v>Pacific Inland Pole &amp; Piling Ltd.</v>
          </cell>
          <cell r="C30" t="str">
            <v>Nakusp</v>
          </cell>
          <cell r="D30" t="str">
            <v>UTI</v>
          </cell>
          <cell r="E30" t="str">
            <v>Southern Interior</v>
          </cell>
          <cell r="F30" t="str">
            <v>Arrow Boundary</v>
          </cell>
          <cell r="G30">
            <v>18</v>
          </cell>
        </row>
        <row r="31">
          <cell r="A31">
            <v>188</v>
          </cell>
          <cell r="B31" t="str">
            <v>Paterson Pole Ltd.</v>
          </cell>
          <cell r="C31" t="str">
            <v>Rossland</v>
          </cell>
          <cell r="D31" t="str">
            <v>UTI</v>
          </cell>
          <cell r="E31" t="str">
            <v>Southern Interior</v>
          </cell>
          <cell r="F31" t="str">
            <v>Arrow Boundary</v>
          </cell>
          <cell r="G31">
            <v>36</v>
          </cell>
        </row>
        <row r="32">
          <cell r="A32">
            <v>619</v>
          </cell>
          <cell r="B32" t="str">
            <v>Quinton Bros.</v>
          </cell>
          <cell r="C32" t="str">
            <v>Caven</v>
          </cell>
          <cell r="D32" t="str">
            <v>UTI</v>
          </cell>
          <cell r="E32" t="str">
            <v>Southern Interior</v>
          </cell>
          <cell r="F32" t="str">
            <v>Rocky Mountain</v>
          </cell>
          <cell r="G32">
            <v>19.2</v>
          </cell>
        </row>
        <row r="33">
          <cell r="A33">
            <v>648</v>
          </cell>
          <cell r="B33" t="str">
            <v>Selkirk Forest Products Ltd.</v>
          </cell>
          <cell r="C33" t="str">
            <v>Galloway</v>
          </cell>
          <cell r="D33" t="str">
            <v>UTI</v>
          </cell>
          <cell r="E33" t="str">
            <v>Southern Interior</v>
          </cell>
          <cell r="F33" t="str">
            <v>Rocky Mountain</v>
          </cell>
          <cell r="G33">
            <v>60</v>
          </cell>
        </row>
        <row r="34">
          <cell r="A34">
            <v>729</v>
          </cell>
          <cell r="B34" t="str">
            <v>Sierra Cascade Resources</v>
          </cell>
          <cell r="C34" t="str">
            <v>Kelsey Bay</v>
          </cell>
          <cell r="D34" t="str">
            <v>UTI</v>
          </cell>
          <cell r="E34" t="str">
            <v>Coast</v>
          </cell>
          <cell r="F34" t="str">
            <v>Campbell River</v>
          </cell>
          <cell r="G34">
            <v>0.02</v>
          </cell>
        </row>
        <row r="35">
          <cell r="A35">
            <v>48</v>
          </cell>
          <cell r="B35" t="str">
            <v>Stella-Jones Canada Inc.</v>
          </cell>
          <cell r="C35" t="str">
            <v>Revelstoke</v>
          </cell>
          <cell r="D35" t="str">
            <v>UTI</v>
          </cell>
          <cell r="E35" t="str">
            <v>Southern Interior</v>
          </cell>
          <cell r="F35" t="str">
            <v>Columbia</v>
          </cell>
          <cell r="G35">
            <v>54</v>
          </cell>
        </row>
        <row r="36">
          <cell r="A36">
            <v>637</v>
          </cell>
          <cell r="B36" t="str">
            <v>Stella-Jones Inc.</v>
          </cell>
          <cell r="C36" t="str">
            <v>Prince George</v>
          </cell>
          <cell r="D36" t="str">
            <v>UTI</v>
          </cell>
          <cell r="E36" t="str">
            <v>Northern Interior</v>
          </cell>
          <cell r="F36" t="str">
            <v>Prince George</v>
          </cell>
          <cell r="G36">
            <v>16.8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My_Query"/>
    </sheetNames>
    <sheetDataSet>
      <sheetData sheetId="0">
        <row r="2">
          <cell r="A2">
            <v>960</v>
          </cell>
          <cell r="B2" t="str">
            <v>Canadian Forest Products Ltd.</v>
          </cell>
          <cell r="C2" t="str">
            <v>Prince George</v>
          </cell>
          <cell r="D2" t="str">
            <v>PLP</v>
          </cell>
          <cell r="E2" t="str">
            <v>Northern Interior</v>
          </cell>
          <cell r="F2" t="str">
            <v>Prince George</v>
          </cell>
          <cell r="G2">
            <v>312.57</v>
          </cell>
        </row>
        <row r="3">
          <cell r="A3">
            <v>500</v>
          </cell>
          <cell r="B3" t="str">
            <v>Canadian Forest Products Ltd.</v>
          </cell>
          <cell r="C3" t="str">
            <v>Prince George</v>
          </cell>
          <cell r="D3" t="str">
            <v>PLP</v>
          </cell>
          <cell r="E3" t="str">
            <v>Northern Interior</v>
          </cell>
          <cell r="F3" t="str">
            <v>Prince George</v>
          </cell>
          <cell r="G3">
            <v>139.72</v>
          </cell>
        </row>
        <row r="4">
          <cell r="A4">
            <v>335</v>
          </cell>
          <cell r="B4" t="str">
            <v>Canadian Forest Products Ltd.</v>
          </cell>
          <cell r="C4" t="str">
            <v>Taylor</v>
          </cell>
          <cell r="D4" t="str">
            <v>PLP</v>
          </cell>
          <cell r="E4" t="str">
            <v>Northern Interior</v>
          </cell>
          <cell r="F4" t="str">
            <v>Peace</v>
          </cell>
          <cell r="G4">
            <v>210.45</v>
          </cell>
        </row>
        <row r="5">
          <cell r="A5">
            <v>503</v>
          </cell>
          <cell r="B5" t="str">
            <v>Canadian Forest Products Ltd.</v>
          </cell>
          <cell r="C5" t="str">
            <v>Prince George</v>
          </cell>
          <cell r="D5" t="str">
            <v>PLP</v>
          </cell>
          <cell r="E5" t="str">
            <v>Northern Interior</v>
          </cell>
          <cell r="F5" t="str">
            <v>Prince George</v>
          </cell>
          <cell r="G5">
            <v>567.52</v>
          </cell>
        </row>
        <row r="6">
          <cell r="A6">
            <v>497</v>
          </cell>
          <cell r="B6" t="str">
            <v>Cariboo Pulp &amp; Paper Company</v>
          </cell>
          <cell r="C6" t="str">
            <v>Quesnel</v>
          </cell>
          <cell r="D6" t="str">
            <v>PLP</v>
          </cell>
          <cell r="E6" t="str">
            <v>Southern Interior</v>
          </cell>
          <cell r="F6" t="str">
            <v>Quesnel</v>
          </cell>
          <cell r="G6">
            <v>331.2</v>
          </cell>
        </row>
        <row r="7">
          <cell r="A7">
            <v>487</v>
          </cell>
          <cell r="B7" t="str">
            <v>Catalyst Paper</v>
          </cell>
          <cell r="C7" t="str">
            <v>Port Alberni</v>
          </cell>
          <cell r="D7" t="str">
            <v>PLP</v>
          </cell>
          <cell r="E7" t="str">
            <v>Coast</v>
          </cell>
          <cell r="F7" t="str">
            <v>South Island</v>
          </cell>
          <cell r="G7">
            <v>185.96</v>
          </cell>
        </row>
        <row r="8">
          <cell r="A8">
            <v>486</v>
          </cell>
          <cell r="B8" t="str">
            <v>Catalyst Paper Corp.</v>
          </cell>
          <cell r="C8" t="str">
            <v>Powell River</v>
          </cell>
          <cell r="D8" t="str">
            <v>PLP</v>
          </cell>
          <cell r="E8" t="str">
            <v>Coast</v>
          </cell>
          <cell r="F8" t="str">
            <v>Sunshine Coast</v>
          </cell>
          <cell r="G8">
            <v>354.32</v>
          </cell>
        </row>
        <row r="9">
          <cell r="A9">
            <v>483</v>
          </cell>
          <cell r="B9" t="str">
            <v>Catalyst Paper Corp.</v>
          </cell>
          <cell r="C9" t="str">
            <v>Crofton</v>
          </cell>
          <cell r="D9" t="str">
            <v>PLP</v>
          </cell>
          <cell r="E9" t="str">
            <v>Coast</v>
          </cell>
          <cell r="F9" t="str">
            <v>South Island</v>
          </cell>
          <cell r="G9">
            <v>373.29</v>
          </cell>
        </row>
        <row r="10">
          <cell r="A10">
            <v>2</v>
          </cell>
          <cell r="B10" t="str">
            <v>Domtar</v>
          </cell>
          <cell r="C10" t="str">
            <v>Kamloops</v>
          </cell>
          <cell r="D10" t="str">
            <v>PLP</v>
          </cell>
          <cell r="E10" t="str">
            <v>Southern Interior</v>
          </cell>
          <cell r="F10" t="str">
            <v>Kamloops</v>
          </cell>
          <cell r="G10">
            <v>460.23</v>
          </cell>
        </row>
        <row r="11">
          <cell r="A11">
            <v>484</v>
          </cell>
          <cell r="B11" t="str">
            <v>Howe Sound Pulp &amp; Paper Corporation</v>
          </cell>
          <cell r="C11" t="str">
            <v>Port Mellon</v>
          </cell>
          <cell r="D11" t="str">
            <v>PLP</v>
          </cell>
          <cell r="E11" t="str">
            <v>Coast</v>
          </cell>
          <cell r="F11" t="str">
            <v>Sunshine Coast</v>
          </cell>
          <cell r="G11">
            <v>724.5</v>
          </cell>
        </row>
        <row r="12">
          <cell r="A12">
            <v>491</v>
          </cell>
          <cell r="B12" t="str">
            <v>Kruger Products L.P.</v>
          </cell>
          <cell r="C12" t="str">
            <v>New Westminster</v>
          </cell>
          <cell r="D12" t="str">
            <v>PLP</v>
          </cell>
          <cell r="E12" t="str">
            <v>Coast</v>
          </cell>
          <cell r="F12" t="str">
            <v>Chilliwack</v>
          </cell>
          <cell r="G12">
            <v>31.05</v>
          </cell>
        </row>
        <row r="13">
          <cell r="A13">
            <v>505</v>
          </cell>
          <cell r="B13" t="str">
            <v>Mackenzie Pulp Mill Corporation</v>
          </cell>
          <cell r="C13" t="str">
            <v>Mackenzie</v>
          </cell>
          <cell r="D13" t="str">
            <v>PLP</v>
          </cell>
          <cell r="E13" t="str">
            <v>Northern Interior</v>
          </cell>
          <cell r="F13" t="str">
            <v>Mackenzie</v>
          </cell>
          <cell r="G13">
            <v>224.25</v>
          </cell>
        </row>
        <row r="14">
          <cell r="A14">
            <v>488</v>
          </cell>
          <cell r="B14" t="str">
            <v>Nanaimo Forest Products Ltd.</v>
          </cell>
          <cell r="C14" t="str">
            <v>Cedar</v>
          </cell>
          <cell r="D14" t="str">
            <v>PLP</v>
          </cell>
          <cell r="E14" t="str">
            <v>Coast</v>
          </cell>
          <cell r="F14" t="str">
            <v>South Island</v>
          </cell>
          <cell r="G14">
            <v>327.06</v>
          </cell>
        </row>
        <row r="15">
          <cell r="A15">
            <v>489</v>
          </cell>
          <cell r="B15" t="str">
            <v>Neucel Specialty Cellulose</v>
          </cell>
          <cell r="C15" t="str">
            <v>Port Alice</v>
          </cell>
          <cell r="D15" t="str">
            <v>PLP</v>
          </cell>
          <cell r="E15" t="str">
            <v>Coast</v>
          </cell>
          <cell r="F15" t="str">
            <v>North Island - Central Coast</v>
          </cell>
          <cell r="G15">
            <v>172.5</v>
          </cell>
        </row>
        <row r="16">
          <cell r="A16">
            <v>553</v>
          </cell>
          <cell r="B16" t="str">
            <v>Quesnel River Pulp Company</v>
          </cell>
          <cell r="C16" t="str">
            <v>Quesnel</v>
          </cell>
          <cell r="D16" t="str">
            <v>PLP</v>
          </cell>
          <cell r="E16" t="str">
            <v>Southern Interior</v>
          </cell>
          <cell r="F16" t="str">
            <v>Quesnel</v>
          </cell>
          <cell r="G16">
            <v>370.18</v>
          </cell>
        </row>
        <row r="17">
          <cell r="A17">
            <v>205</v>
          </cell>
          <cell r="B17" t="str">
            <v>Tembec Industries Ltd.</v>
          </cell>
          <cell r="C17" t="str">
            <v>Chetwynd</v>
          </cell>
          <cell r="D17" t="str">
            <v>PLP</v>
          </cell>
          <cell r="E17" t="str">
            <v>Northern Interior</v>
          </cell>
          <cell r="F17" t="str">
            <v>Peace</v>
          </cell>
          <cell r="G17">
            <v>204.58</v>
          </cell>
        </row>
        <row r="18">
          <cell r="A18">
            <v>1</v>
          </cell>
          <cell r="B18" t="str">
            <v>Tembec Industries Ltd.</v>
          </cell>
          <cell r="C18" t="str">
            <v>Skookumchuk</v>
          </cell>
          <cell r="D18" t="str">
            <v>PLP</v>
          </cell>
          <cell r="E18" t="str">
            <v>Southern Interior</v>
          </cell>
          <cell r="F18" t="str">
            <v>Rocky Mountain</v>
          </cell>
          <cell r="G18">
            <v>248.4</v>
          </cell>
        </row>
        <row r="19">
          <cell r="A19">
            <v>501</v>
          </cell>
          <cell r="B19" t="str">
            <v>Zellstoff Celgar Limited Partnership</v>
          </cell>
          <cell r="C19" t="str">
            <v>Castlegar</v>
          </cell>
          <cell r="D19" t="str">
            <v>PLP</v>
          </cell>
          <cell r="E19" t="str">
            <v>Southern Interior</v>
          </cell>
          <cell r="F19" t="str">
            <v>Arrow Boundary</v>
          </cell>
          <cell r="G19">
            <v>503.36</v>
          </cell>
        </row>
        <row r="20">
          <cell r="A20">
            <v>500</v>
          </cell>
          <cell r="B20" t="str">
            <v>Canadian Forest Products Ltd.</v>
          </cell>
          <cell r="C20" t="str">
            <v>Prince George</v>
          </cell>
          <cell r="D20" t="str">
            <v>PPR</v>
          </cell>
          <cell r="E20" t="str">
            <v>Northern Interior</v>
          </cell>
          <cell r="F20" t="str">
            <v>Prince George</v>
          </cell>
          <cell r="G20">
            <v>132.47999999999999</v>
          </cell>
        </row>
        <row r="21">
          <cell r="A21">
            <v>487</v>
          </cell>
          <cell r="B21" t="str">
            <v>Catalyst Paper - Port Alberni Division</v>
          </cell>
          <cell r="C21" t="str">
            <v>Port Alberni</v>
          </cell>
          <cell r="D21" t="str">
            <v>PPR</v>
          </cell>
          <cell r="E21" t="str">
            <v>Coast</v>
          </cell>
          <cell r="F21" t="str">
            <v>South Island</v>
          </cell>
          <cell r="G21">
            <v>318.44</v>
          </cell>
        </row>
        <row r="22">
          <cell r="A22">
            <v>486</v>
          </cell>
          <cell r="B22" t="str">
            <v>Catalyst Paper Corp.</v>
          </cell>
          <cell r="C22" t="str">
            <v>Powell River</v>
          </cell>
          <cell r="D22" t="str">
            <v>PPR</v>
          </cell>
          <cell r="E22" t="str">
            <v>Coast</v>
          </cell>
          <cell r="F22" t="str">
            <v>Sunshine Coast</v>
          </cell>
          <cell r="G22">
            <v>424.35</v>
          </cell>
        </row>
        <row r="23">
          <cell r="A23">
            <v>483</v>
          </cell>
          <cell r="B23" t="str">
            <v>Catalyst Paper Corp.</v>
          </cell>
          <cell r="C23" t="str">
            <v>Crofton</v>
          </cell>
          <cell r="D23" t="str">
            <v>PPR</v>
          </cell>
          <cell r="E23" t="str">
            <v>Coast</v>
          </cell>
          <cell r="F23" t="str">
            <v>South Island</v>
          </cell>
          <cell r="G23">
            <v>288.42</v>
          </cell>
        </row>
        <row r="24">
          <cell r="A24">
            <v>484</v>
          </cell>
          <cell r="B24" t="str">
            <v>Howe Sound Pulp &amp; Paper Corporation</v>
          </cell>
          <cell r="C24" t="str">
            <v>Port Mellon</v>
          </cell>
          <cell r="D24" t="str">
            <v>PPR</v>
          </cell>
          <cell r="E24" t="str">
            <v>Coast</v>
          </cell>
          <cell r="F24" t="str">
            <v>Sunshine Coast</v>
          </cell>
          <cell r="G24">
            <v>258.75</v>
          </cell>
        </row>
        <row r="25">
          <cell r="A25">
            <v>491</v>
          </cell>
          <cell r="B25" t="str">
            <v>Kruger Products L.P.</v>
          </cell>
          <cell r="C25" t="str">
            <v>New Westminster</v>
          </cell>
          <cell r="D25" t="str">
            <v>PPR</v>
          </cell>
          <cell r="E25" t="str">
            <v>Coast</v>
          </cell>
          <cell r="F25" t="str">
            <v>Chilliwack</v>
          </cell>
          <cell r="G25">
            <v>94.88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My_Query"/>
    </sheetNames>
    <sheetDataSet>
      <sheetData sheetId="0">
        <row r="2">
          <cell r="A2">
            <v>942</v>
          </cell>
          <cell r="B2" t="str">
            <v>Peace Valley OSB</v>
          </cell>
          <cell r="C2" t="str">
            <v>Fort St John</v>
          </cell>
          <cell r="D2" t="str">
            <v>OSB</v>
          </cell>
          <cell r="E2" t="str">
            <v>Northern Interior</v>
          </cell>
          <cell r="F2" t="str">
            <v>Peace</v>
          </cell>
          <cell r="G2">
            <v>1490.4</v>
          </cell>
        </row>
        <row r="3">
          <cell r="A3">
            <v>650</v>
          </cell>
          <cell r="B3" t="str">
            <v>Louisiana Pacific/Tembec Operation</v>
          </cell>
          <cell r="C3" t="str">
            <v>Dawson Creek</v>
          </cell>
          <cell r="D3" t="str">
            <v>OSB</v>
          </cell>
          <cell r="E3" t="str">
            <v>Northern Interior</v>
          </cell>
          <cell r="F3" t="str">
            <v>Peace</v>
          </cell>
          <cell r="G3">
            <v>388.12</v>
          </cell>
        </row>
        <row r="4">
          <cell r="A4">
            <v>411</v>
          </cell>
          <cell r="B4" t="str">
            <v>Ainsworth Lumber Co Ltd</v>
          </cell>
          <cell r="C4" t="str">
            <v>100 Mile House</v>
          </cell>
          <cell r="D4" t="str">
            <v>OSB</v>
          </cell>
          <cell r="E4" t="str">
            <v>Southern Interior</v>
          </cell>
          <cell r="F4" t="str">
            <v>100 Mile House</v>
          </cell>
          <cell r="G4">
            <v>457.86</v>
          </cell>
        </row>
        <row r="5">
          <cell r="A5">
            <v>109</v>
          </cell>
          <cell r="B5" t="str">
            <v>Savona Specialty Plywood</v>
          </cell>
          <cell r="C5" t="str">
            <v>Savona</v>
          </cell>
          <cell r="D5" t="str">
            <v>PLY</v>
          </cell>
          <cell r="E5" t="str">
            <v>Southern Interior</v>
          </cell>
          <cell r="F5" t="str">
            <v>Kamloops</v>
          </cell>
          <cell r="G5">
            <v>1499.98</v>
          </cell>
        </row>
        <row r="6">
          <cell r="A6">
            <v>84</v>
          </cell>
          <cell r="B6" t="str">
            <v>LP Building Products - Canada</v>
          </cell>
          <cell r="C6" t="str">
            <v>Golden</v>
          </cell>
          <cell r="D6" t="str">
            <v>PLY</v>
          </cell>
          <cell r="E6" t="str">
            <v>Southern Interior</v>
          </cell>
          <cell r="F6" t="str">
            <v>Columbia</v>
          </cell>
          <cell r="G6">
            <v>15.84</v>
          </cell>
        </row>
        <row r="7">
          <cell r="A7">
            <v>112</v>
          </cell>
          <cell r="B7" t="str">
            <v>West Fraser Mills Limited</v>
          </cell>
          <cell r="C7" t="str">
            <v>Quesnel</v>
          </cell>
          <cell r="D7" t="str">
            <v>PLY</v>
          </cell>
          <cell r="E7" t="str">
            <v>Southern Interior</v>
          </cell>
          <cell r="F7" t="str">
            <v>Quesnel</v>
          </cell>
          <cell r="G7">
            <v>213.84</v>
          </cell>
        </row>
        <row r="8">
          <cell r="A8">
            <v>105</v>
          </cell>
          <cell r="B8" t="str">
            <v>West Fraser Mills Ltd.</v>
          </cell>
          <cell r="C8" t="str">
            <v>Williams Lake</v>
          </cell>
          <cell r="D8" t="str">
            <v>PLY</v>
          </cell>
          <cell r="E8" t="str">
            <v>Southern Interior</v>
          </cell>
          <cell r="F8" t="str">
            <v>Central Cariboo</v>
          </cell>
          <cell r="G8">
            <v>194.4</v>
          </cell>
        </row>
        <row r="9">
          <cell r="A9">
            <v>394</v>
          </cell>
          <cell r="B9" t="str">
            <v>Tolko Industries Ltd.</v>
          </cell>
          <cell r="C9" t="str">
            <v>Heffley Creek</v>
          </cell>
          <cell r="D9" t="str">
            <v>PLY</v>
          </cell>
          <cell r="E9" t="str">
            <v>Southern Interior</v>
          </cell>
          <cell r="F9" t="str">
            <v>Kamloops</v>
          </cell>
          <cell r="G9">
            <v>185.76</v>
          </cell>
        </row>
        <row r="10">
          <cell r="A10">
            <v>478</v>
          </cell>
          <cell r="B10" t="str">
            <v>Richmond Plywood Corporation Limited</v>
          </cell>
          <cell r="C10" t="str">
            <v>Richmond</v>
          </cell>
          <cell r="D10" t="str">
            <v>PLY</v>
          </cell>
          <cell r="E10" t="str">
            <v>Coast</v>
          </cell>
          <cell r="F10" t="str">
            <v>Chilliwack</v>
          </cell>
          <cell r="G10">
            <v>216</v>
          </cell>
        </row>
        <row r="11">
          <cell r="A11">
            <v>12</v>
          </cell>
          <cell r="B11" t="str">
            <v>Federated Co-operatives Limited</v>
          </cell>
          <cell r="C11" t="str">
            <v>Canoe</v>
          </cell>
          <cell r="D11" t="str">
            <v>PLY</v>
          </cell>
          <cell r="E11" t="str">
            <v>Southern Interior</v>
          </cell>
          <cell r="F11" t="str">
            <v>Okanagan Shuswap</v>
          </cell>
          <cell r="G11">
            <v>417.6</v>
          </cell>
        </row>
        <row r="12">
          <cell r="A12">
            <v>68</v>
          </cell>
          <cell r="B12" t="str">
            <v>Tolko Industries Ltd.</v>
          </cell>
          <cell r="C12" t="str">
            <v>Armstrong</v>
          </cell>
          <cell r="D12" t="str">
            <v>PLY</v>
          </cell>
          <cell r="E12" t="str">
            <v>Southern Interior</v>
          </cell>
          <cell r="F12" t="str">
            <v>Okanagan Shuswap</v>
          </cell>
          <cell r="G12">
            <v>252</v>
          </cell>
        </row>
        <row r="13">
          <cell r="A13">
            <v>113</v>
          </cell>
          <cell r="B13" t="str">
            <v>West Fraser Mills Ltd.</v>
          </cell>
          <cell r="C13" t="str">
            <v>Quesnel</v>
          </cell>
          <cell r="D13" t="str">
            <v>PNL</v>
          </cell>
          <cell r="E13" t="str">
            <v>Southern Interior</v>
          </cell>
          <cell r="F13" t="str">
            <v>Quesnel</v>
          </cell>
          <cell r="G13">
            <v>310.5</v>
          </cell>
        </row>
        <row r="14">
          <cell r="A14">
            <v>357</v>
          </cell>
          <cell r="B14" t="str">
            <v>Northern Engineered Wood Products (2007) Inc</v>
          </cell>
          <cell r="C14" t="str">
            <v>Smithers</v>
          </cell>
          <cell r="D14" t="str">
            <v>PNL</v>
          </cell>
          <cell r="E14" t="str">
            <v>Northern Interior</v>
          </cell>
          <cell r="F14" t="str">
            <v>Skeena Stikine</v>
          </cell>
          <cell r="G14">
            <v>94.18</v>
          </cell>
        </row>
        <row r="15">
          <cell r="A15">
            <v>105</v>
          </cell>
          <cell r="B15" t="str">
            <v>West Fraser Mills Ltd.</v>
          </cell>
          <cell r="C15" t="str">
            <v>Williams Lake</v>
          </cell>
          <cell r="D15" t="str">
            <v>VNR</v>
          </cell>
          <cell r="E15" t="str">
            <v>Southern Interior</v>
          </cell>
          <cell r="F15" t="str">
            <v>Central Cariboo</v>
          </cell>
          <cell r="G15">
            <v>120</v>
          </cell>
        </row>
        <row r="16">
          <cell r="A16">
            <v>244</v>
          </cell>
          <cell r="B16" t="str">
            <v>Coastland Wood Industries Ltd.</v>
          </cell>
          <cell r="C16" t="str">
            <v>Nanaimo</v>
          </cell>
          <cell r="D16" t="str">
            <v>VNR</v>
          </cell>
          <cell r="E16" t="str">
            <v>Coast</v>
          </cell>
          <cell r="F16" t="str">
            <v>South Island</v>
          </cell>
          <cell r="G16">
            <v>408</v>
          </cell>
        </row>
        <row r="17">
          <cell r="A17">
            <v>35</v>
          </cell>
          <cell r="B17" t="str">
            <v>Tolko Industries Ltd.</v>
          </cell>
          <cell r="C17" t="str">
            <v>Lumby</v>
          </cell>
          <cell r="D17" t="str">
            <v>VNR</v>
          </cell>
          <cell r="E17" t="str">
            <v>Southern Interior</v>
          </cell>
          <cell r="F17" t="str">
            <v>Okanagan Shuswap</v>
          </cell>
          <cell r="G17">
            <v>192</v>
          </cell>
        </row>
        <row r="18">
          <cell r="A18">
            <v>51</v>
          </cell>
          <cell r="B18" t="str">
            <v>ATCO Wood Products Ltd.</v>
          </cell>
          <cell r="C18" t="str">
            <v>Fruitvale</v>
          </cell>
          <cell r="D18" t="str">
            <v>VNR</v>
          </cell>
          <cell r="E18" t="str">
            <v>Southern Interior</v>
          </cell>
          <cell r="F18" t="str">
            <v>Arrow Boundary</v>
          </cell>
          <cell r="G18">
            <v>110.4</v>
          </cell>
        </row>
        <row r="19">
          <cell r="A19">
            <v>84</v>
          </cell>
          <cell r="B19" t="str">
            <v>LP Building Products - Canada</v>
          </cell>
          <cell r="C19" t="str">
            <v>Golden</v>
          </cell>
          <cell r="D19" t="str">
            <v>VNR</v>
          </cell>
          <cell r="E19" t="str">
            <v>Southern Interior</v>
          </cell>
          <cell r="F19" t="str">
            <v>Columbia</v>
          </cell>
          <cell r="G19">
            <v>16.32</v>
          </cell>
        </row>
        <row r="20">
          <cell r="A20">
            <v>394</v>
          </cell>
          <cell r="B20" t="str">
            <v>Tolko Industries Ltd.</v>
          </cell>
          <cell r="C20" t="str">
            <v>Heffley Creek</v>
          </cell>
          <cell r="D20" t="str">
            <v>VNR</v>
          </cell>
          <cell r="E20" t="str">
            <v>Southern Interior</v>
          </cell>
          <cell r="F20" t="str">
            <v>Kamloops</v>
          </cell>
          <cell r="G20">
            <v>162.72</v>
          </cell>
        </row>
        <row r="21">
          <cell r="A21">
            <v>112</v>
          </cell>
          <cell r="B21" t="str">
            <v>West Fraser Mills Limited</v>
          </cell>
          <cell r="C21" t="str">
            <v>Quesnel</v>
          </cell>
          <cell r="D21" t="str">
            <v>VNR</v>
          </cell>
          <cell r="E21" t="str">
            <v>Southern Interior</v>
          </cell>
          <cell r="F21" t="str">
            <v>Quesnel</v>
          </cell>
          <cell r="G21">
            <v>156</v>
          </cell>
        </row>
        <row r="22">
          <cell r="A22">
            <v>34</v>
          </cell>
          <cell r="B22" t="str">
            <v>B C  Veneer Products Ltd</v>
          </cell>
          <cell r="C22" t="str">
            <v>Surrey</v>
          </cell>
          <cell r="D22" t="str">
            <v>VNR</v>
          </cell>
          <cell r="E22" t="str">
            <v>Coast</v>
          </cell>
          <cell r="F22" t="str">
            <v>Chilliwack</v>
          </cell>
          <cell r="G22">
            <v>0.8</v>
          </cell>
        </row>
        <row r="23">
          <cell r="A23">
            <v>982</v>
          </cell>
          <cell r="B23" t="str">
            <v>Silver Dew Hardwoods Limited</v>
          </cell>
          <cell r="C23" t="str">
            <v>Clearwater</v>
          </cell>
          <cell r="D23" t="str">
            <v>VNR</v>
          </cell>
          <cell r="E23" t="str">
            <v>Southern Interior</v>
          </cell>
          <cell r="F23" t="str">
            <v>Headwaters</v>
          </cell>
          <cell r="G23">
            <v>0</v>
          </cell>
        </row>
        <row r="24">
          <cell r="A24">
            <v>478</v>
          </cell>
          <cell r="B24" t="str">
            <v>Richmond Plywood Corporation Limited</v>
          </cell>
          <cell r="C24" t="str">
            <v>Richmond</v>
          </cell>
          <cell r="D24" t="str">
            <v>VNR</v>
          </cell>
          <cell r="E24" t="str">
            <v>Coast</v>
          </cell>
          <cell r="F24" t="str">
            <v>Chilliwack</v>
          </cell>
          <cell r="G24">
            <v>187.2</v>
          </cell>
        </row>
        <row r="25">
          <cell r="A25">
            <v>115</v>
          </cell>
          <cell r="B25" t="str">
            <v>Aspen Planers Ltd</v>
          </cell>
          <cell r="C25" t="str">
            <v>Lillooet</v>
          </cell>
          <cell r="D25" t="str">
            <v>VNR</v>
          </cell>
          <cell r="E25" t="str">
            <v>Southern Interior</v>
          </cell>
          <cell r="F25" t="str">
            <v>Cascades</v>
          </cell>
          <cell r="G25">
            <v>264</v>
          </cell>
        </row>
        <row r="26">
          <cell r="A26">
            <v>508</v>
          </cell>
          <cell r="B26" t="str">
            <v>CIPA Lumber Co. Ltd.</v>
          </cell>
          <cell r="C26" t="str">
            <v>Annacis Island</v>
          </cell>
          <cell r="D26" t="str">
            <v>VNR</v>
          </cell>
          <cell r="E26" t="str">
            <v>Coast</v>
          </cell>
          <cell r="F26" t="str">
            <v>Chilliwack</v>
          </cell>
          <cell r="G26">
            <v>216</v>
          </cell>
        </row>
        <row r="27">
          <cell r="A27">
            <v>12</v>
          </cell>
          <cell r="B27" t="str">
            <v>Federated Co-operatives Limited</v>
          </cell>
          <cell r="C27" t="str">
            <v>Canoe</v>
          </cell>
          <cell r="D27" t="str">
            <v>VNR</v>
          </cell>
          <cell r="E27" t="str">
            <v>Southern Interior</v>
          </cell>
          <cell r="F27" t="str">
            <v>Okanagan Shuswap</v>
          </cell>
          <cell r="G27">
            <v>288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My_Query"/>
    </sheetNames>
    <sheetDataSet>
      <sheetData sheetId="0">
        <row r="2">
          <cell r="A2">
            <v>84</v>
          </cell>
          <cell r="B2" t="str">
            <v>LP Building Products - Canada</v>
          </cell>
          <cell r="C2" t="str">
            <v>Golden</v>
          </cell>
          <cell r="D2" t="str">
            <v>LVL</v>
          </cell>
          <cell r="E2" t="str">
            <v>Southern Interior</v>
          </cell>
          <cell r="F2" t="str">
            <v>Columbia</v>
          </cell>
          <cell r="G2">
            <v>1.92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selection activeCell="E3" sqref="E3"/>
    </sheetView>
  </sheetViews>
  <sheetFormatPr defaultRowHeight="12.75"/>
  <cols>
    <col min="2" max="2" width="18.7109375" customWidth="1"/>
    <col min="3" max="3" width="18" customWidth="1"/>
    <col min="4" max="4" width="21.42578125" customWidth="1"/>
    <col min="5" max="5" width="17.28515625" customWidth="1"/>
  </cols>
  <sheetData>
    <row r="1" spans="1:5">
      <c r="A1" s="48" t="s">
        <v>13</v>
      </c>
      <c r="C1">
        <v>2011</v>
      </c>
    </row>
    <row r="2" spans="1:5" ht="30">
      <c r="A2" s="6" t="s">
        <v>0</v>
      </c>
      <c r="B2" s="7" t="s">
        <v>1</v>
      </c>
      <c r="C2" s="6" t="s">
        <v>2</v>
      </c>
      <c r="D2" s="6" t="s">
        <v>14</v>
      </c>
      <c r="E2" s="7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zoomScaleNormal="100" zoomScaleSheetLayoutView="80" workbookViewId="0">
      <selection sqref="A1:F12"/>
    </sheetView>
  </sheetViews>
  <sheetFormatPr defaultRowHeight="12.75"/>
  <cols>
    <col min="1" max="1" width="10.85546875" style="1" customWidth="1"/>
    <col min="2" max="2" width="35.85546875" customWidth="1"/>
    <col min="3" max="3" width="23.85546875" bestFit="1" customWidth="1"/>
    <col min="4" max="4" width="22.28515625" customWidth="1"/>
    <col min="5" max="5" width="23.28515625" customWidth="1"/>
    <col min="6" max="6" width="12.5703125" customWidth="1"/>
  </cols>
  <sheetData>
    <row r="1" spans="1:6" ht="15.75">
      <c r="A1" s="3"/>
      <c r="B1" s="4"/>
      <c r="C1" s="4"/>
      <c r="D1" s="4"/>
      <c r="E1" s="4"/>
      <c r="F1" s="5" t="str">
        <f>"CHIP MILLS - "&amp;ConsistentHeaders!C1</f>
        <v>CHIP MILLS - 2011</v>
      </c>
    </row>
    <row r="2" spans="1:6" s="2" customFormat="1" ht="75">
      <c r="A2" s="6" t="str">
        <f>ConsistentHeaders!A2</f>
        <v>Mill Number</v>
      </c>
      <c r="B2" s="6" t="str">
        <f>ConsistentHeaders!B2</f>
        <v>Company</v>
      </c>
      <c r="C2" s="6" t="str">
        <f>ConsistentHeaders!C2</f>
        <v>Location of Mill</v>
      </c>
      <c r="D2" s="6" t="str">
        <f>ConsistentHeaders!D2</f>
        <v>2009 Forest Region</v>
      </c>
      <c r="E2" s="6" t="str">
        <f>ConsistentHeaders!E2</f>
        <v>2009 Forest District</v>
      </c>
      <c r="F2" s="8" t="s">
        <v>3</v>
      </c>
    </row>
    <row r="3" spans="1:6" ht="24.95" customHeight="1">
      <c r="A3" s="9">
        <f>[1]My_Query!A2</f>
        <v>446</v>
      </c>
      <c r="B3" s="9" t="str">
        <f>[1]My_Query!B2</f>
        <v>Campbell River Fibre Ltd.</v>
      </c>
      <c r="C3" s="9" t="str">
        <f>[1]My_Query!C2</f>
        <v>Campbell River</v>
      </c>
      <c r="D3" s="9" t="str">
        <f>[1]My_Query!D2</f>
        <v>Coast</v>
      </c>
      <c r="E3" s="9" t="str">
        <f>[1]My_Query!E2</f>
        <v>Campbell River</v>
      </c>
      <c r="F3" s="45">
        <f>[1]My_Query!F2</f>
        <v>86.4</v>
      </c>
    </row>
    <row r="4" spans="1:6" ht="24.95" customHeight="1">
      <c r="A4" s="21">
        <f>[1]My_Query!A9</f>
        <v>924</v>
      </c>
      <c r="B4" s="21" t="str">
        <f>[1]My_Query!B9</f>
        <v>Chips Ahoy Fibre Supply Ltd</v>
      </c>
      <c r="C4" s="21" t="str">
        <f>[1]My_Query!C9</f>
        <v>Mission</v>
      </c>
      <c r="D4" s="21" t="str">
        <f>[1]My_Query!D9</f>
        <v>Coast</v>
      </c>
      <c r="E4" s="21" t="str">
        <f>[1]My_Query!E9</f>
        <v>Chilliwack</v>
      </c>
      <c r="F4" s="46">
        <f>[1]My_Query!F9</f>
        <v>129.6</v>
      </c>
    </row>
    <row r="5" spans="1:6" ht="24.95" customHeight="1">
      <c r="A5" s="21">
        <f>[1]My_Query!A11</f>
        <v>345</v>
      </c>
      <c r="B5" s="21" t="str">
        <f>[1]My_Query!B11</f>
        <v>DCT Chambers Trucking Ltd.</v>
      </c>
      <c r="C5" s="21" t="str">
        <f>[1]My_Query!C11</f>
        <v>Chemainus</v>
      </c>
      <c r="D5" s="21" t="str">
        <f>[1]My_Query!D11</f>
        <v>Coast</v>
      </c>
      <c r="E5" s="21" t="str">
        <f>[1]My_Query!E11</f>
        <v>South Island</v>
      </c>
      <c r="F5" s="46">
        <f>[1]My_Query!F11</f>
        <v>187.2</v>
      </c>
    </row>
    <row r="6" spans="1:6" ht="24.95" customHeight="1">
      <c r="A6" s="21">
        <f>[1]My_Query!A5</f>
        <v>356</v>
      </c>
      <c r="B6" s="21" t="str">
        <f>[1]My_Query!B5</f>
        <v>East Fraser Fibre Co Ltd.</v>
      </c>
      <c r="C6" s="21" t="str">
        <f>[1]My_Query!C5</f>
        <v>Mackenzie</v>
      </c>
      <c r="D6" s="21" t="str">
        <f>[1]My_Query!D5</f>
        <v>Northern Interior</v>
      </c>
      <c r="E6" s="21" t="str">
        <f>[1]My_Query!E5</f>
        <v>Mackenzie</v>
      </c>
      <c r="F6" s="46">
        <f>[1]My_Query!F5</f>
        <v>240</v>
      </c>
    </row>
    <row r="7" spans="1:6" ht="24.95" customHeight="1">
      <c r="A7" s="21">
        <f>[1]My_Query!A8</f>
        <v>409</v>
      </c>
      <c r="B7" s="21" t="str">
        <f>[1]My_Query!B8</f>
        <v>Howe Sound Pulp &amp; Paper Ltd.</v>
      </c>
      <c r="C7" s="21" t="str">
        <f>[1]My_Query!C8</f>
        <v>Vancouver</v>
      </c>
      <c r="D7" s="21" t="str">
        <f>[1]My_Query!D8</f>
        <v>Coast</v>
      </c>
      <c r="E7" s="21" t="str">
        <f>[1]My_Query!E8</f>
        <v>Chilliwack</v>
      </c>
      <c r="F7" s="46">
        <f>[1]My_Query!F8</f>
        <v>292.8</v>
      </c>
    </row>
    <row r="8" spans="1:6" ht="24.95" customHeight="1">
      <c r="A8" s="21">
        <f>[1]My_Query!A4</f>
        <v>937</v>
      </c>
      <c r="B8" s="21" t="str">
        <f>[1]My_Query!B4</f>
        <v>Pacific Fibre Ltd.</v>
      </c>
      <c r="C8" s="21" t="str">
        <f>[1]My_Query!C4</f>
        <v>Port Mellon</v>
      </c>
      <c r="D8" s="21" t="str">
        <f>[1]My_Query!D4</f>
        <v>Coast</v>
      </c>
      <c r="E8" s="21" t="str">
        <f>[1]My_Query!E4</f>
        <v>Sunshine Coast</v>
      </c>
      <c r="F8" s="46">
        <f>[1]My_Query!F4</f>
        <v>148.80000000000001</v>
      </c>
    </row>
    <row r="9" spans="1:6" ht="24.95" customHeight="1">
      <c r="A9" s="21">
        <f>[1]My_Query!A6</f>
        <v>952</v>
      </c>
      <c r="B9" s="21" t="str">
        <f>[1]My_Query!B6</f>
        <v>River City Fibre</v>
      </c>
      <c r="C9" s="21" t="str">
        <f>[1]My_Query!C6</f>
        <v>Kamloops</v>
      </c>
      <c r="D9" s="21" t="str">
        <f>[1]My_Query!D6</f>
        <v>Southern Interior</v>
      </c>
      <c r="E9" s="21" t="str">
        <f>[1]My_Query!E6</f>
        <v>Kamloops</v>
      </c>
      <c r="F9" s="46">
        <f>[1]My_Query!F6</f>
        <v>216</v>
      </c>
    </row>
    <row r="10" spans="1:6" ht="24.95" customHeight="1">
      <c r="A10" s="21">
        <f>[1]My_Query!A3</f>
        <v>18</v>
      </c>
      <c r="B10" s="21" t="str">
        <f>[1]My_Query!B3</f>
        <v>Terminal Forest Products Ltd</v>
      </c>
      <c r="C10" s="21" t="str">
        <f>[1]My_Query!C3</f>
        <v>Langdale Dryland Sort</v>
      </c>
      <c r="D10" s="21" t="str">
        <f>[1]My_Query!D3</f>
        <v>Coast</v>
      </c>
      <c r="E10" s="21" t="str">
        <f>[1]My_Query!E3</f>
        <v>Sunshine Coast</v>
      </c>
      <c r="F10" s="46">
        <f>[1]My_Query!F3</f>
        <v>91.2</v>
      </c>
    </row>
    <row r="11" spans="1:6" ht="24.95" customHeight="1">
      <c r="A11" s="21">
        <f>[1]My_Query!A7</f>
        <v>394</v>
      </c>
      <c r="B11" s="21" t="str">
        <f>[1]My_Query!B7</f>
        <v>Tolko Industries Ltd.</v>
      </c>
      <c r="C11" s="21" t="str">
        <f>[1]My_Query!C7</f>
        <v>Heffley Creek</v>
      </c>
      <c r="D11" s="21" t="str">
        <f>[1]My_Query!D7</f>
        <v>Southern Interior</v>
      </c>
      <c r="E11" s="21" t="str">
        <f>[1]My_Query!E7</f>
        <v>Kamloops</v>
      </c>
      <c r="F11" s="46">
        <f>[1]My_Query!F7</f>
        <v>76.8</v>
      </c>
    </row>
    <row r="12" spans="1:6" ht="24.95" customHeight="1">
      <c r="A12" s="21">
        <f>[1]My_Query!A10</f>
        <v>68</v>
      </c>
      <c r="B12" s="21" t="str">
        <f>[1]My_Query!B10</f>
        <v>Tolko Industries Ltd.</v>
      </c>
      <c r="C12" s="21" t="str">
        <f>[1]My_Query!C10</f>
        <v>Armstrong</v>
      </c>
      <c r="D12" s="21" t="str">
        <f>[1]My_Query!D10</f>
        <v>Southern Interior</v>
      </c>
      <c r="E12" s="21" t="str">
        <f>[1]My_Query!E10</f>
        <v>Okanagan Shuswap</v>
      </c>
      <c r="F12" s="46">
        <f>[1]My_Query!F10</f>
        <v>96</v>
      </c>
    </row>
    <row r="13" spans="1:6" ht="24.95" customHeight="1">
      <c r="A13" s="10"/>
      <c r="B13" s="11"/>
      <c r="C13" s="11"/>
      <c r="D13" s="11"/>
      <c r="E13" s="11"/>
      <c r="F13" s="12"/>
    </row>
    <row r="14" spans="1:6" ht="24.95" customHeight="1">
      <c r="A14" s="10"/>
      <c r="B14" s="11"/>
      <c r="C14" s="11"/>
      <c r="D14" s="11"/>
      <c r="E14" s="11"/>
      <c r="F14" s="12"/>
    </row>
  </sheetData>
  <sortState ref="A3:F12">
    <sortCondition ref="B3:B12"/>
  </sortState>
  <pageMargins left="0.74803149606299213" right="0.74803149606299213" top="0.98425196850393704" bottom="0.98425196850393704" header="0.51181102362204722" footer="0.51181102362204722"/>
  <pageSetup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4"/>
  <sheetViews>
    <sheetView zoomScaleNormal="100" workbookViewId="0">
      <selection activeCell="E2" sqref="E2"/>
    </sheetView>
  </sheetViews>
  <sheetFormatPr defaultRowHeight="15"/>
  <cols>
    <col min="1" max="1" width="11.140625" style="14" customWidth="1"/>
    <col min="2" max="2" width="45.42578125" style="13" customWidth="1"/>
    <col min="3" max="3" width="23.85546875" style="13" customWidth="1"/>
    <col min="4" max="4" width="22.5703125" style="13" customWidth="1"/>
    <col min="5" max="5" width="24" style="13" customWidth="1"/>
    <col min="6" max="16384" width="9.140625" style="13"/>
  </cols>
  <sheetData>
    <row r="1" spans="1:5" ht="15.75">
      <c r="A1" s="15"/>
      <c r="B1" s="15"/>
      <c r="C1" s="15"/>
      <c r="D1" s="15"/>
      <c r="E1" s="16" t="str">
        <f>"LOG HOME MILLS - "&amp;ConsistentHeaders!C1</f>
        <v>LOG HOME MILLS - 2011</v>
      </c>
    </row>
    <row r="2" spans="1:5" ht="30">
      <c r="A2" s="6" t="str">
        <f>ConsistentHeaders!A2</f>
        <v>Mill Number</v>
      </c>
      <c r="B2" s="6" t="str">
        <f>ConsistentHeaders!B2</f>
        <v>Company</v>
      </c>
      <c r="C2" s="6" t="str">
        <f>ConsistentHeaders!C2</f>
        <v>Location of Mill</v>
      </c>
      <c r="D2" s="6" t="str">
        <f>ConsistentHeaders!D2</f>
        <v>2009 Forest Region</v>
      </c>
      <c r="E2" s="6" t="str">
        <f>ConsistentHeaders!E2</f>
        <v>2009 Forest District</v>
      </c>
    </row>
    <row r="3" spans="1:5" ht="24.95" customHeight="1">
      <c r="A3" s="17">
        <f>[2]My_Query!A11</f>
        <v>46</v>
      </c>
      <c r="B3" s="17" t="str">
        <f>[2]My_Query!B11</f>
        <v>Hamill Creek Timber Homes (2010) Ltd.</v>
      </c>
      <c r="C3" s="17" t="str">
        <f>[2]My_Query!C11</f>
        <v>Meadow Creek</v>
      </c>
      <c r="D3" s="17" t="str">
        <f>[2]My_Query!D11</f>
        <v>Southern Interior</v>
      </c>
      <c r="E3" s="17" t="str">
        <f>[2]My_Query!E11</f>
        <v>Kootenay Lake</v>
      </c>
    </row>
    <row r="4" spans="1:5" ht="24.95" customHeight="1">
      <c r="A4" s="17">
        <f>[2]My_Query!A13</f>
        <v>218</v>
      </c>
      <c r="B4" s="17" t="str">
        <f>[2]My_Query!B13</f>
        <v>Maurer Construction Ltd.</v>
      </c>
      <c r="C4" s="17" t="str">
        <f>[2]My_Query!C13</f>
        <v>Penticton</v>
      </c>
      <c r="D4" s="17" t="str">
        <f>[2]My_Query!D13</f>
        <v>Southern Interior</v>
      </c>
      <c r="E4" s="17" t="str">
        <f>[2]My_Query!E13</f>
        <v>Okanagan Shuswap</v>
      </c>
    </row>
    <row r="5" spans="1:5" ht="24.95" customHeight="1">
      <c r="A5" s="17">
        <f>[2]My_Query!A12</f>
        <v>216</v>
      </c>
      <c r="B5" s="17" t="str">
        <f>[2]My_Query!B12</f>
        <v>Ideal Export Log Homes Ltd.</v>
      </c>
      <c r="C5" s="17" t="str">
        <f>[2]My_Query!C12</f>
        <v>Salmon Arm</v>
      </c>
      <c r="D5" s="17" t="str">
        <f>[2]My_Query!D12</f>
        <v>Southern Interior</v>
      </c>
      <c r="E5" s="17" t="str">
        <f>[2]My_Query!E12</f>
        <v>Okanagan Shuswap</v>
      </c>
    </row>
    <row r="6" spans="1:5" ht="24.95" customHeight="1">
      <c r="A6" s="17">
        <f>[2]My_Query!A10</f>
        <v>212</v>
      </c>
      <c r="B6" s="17" t="str">
        <f>[2]My_Query!B10</f>
        <v>Custom Log Homes Ltd.</v>
      </c>
      <c r="C6" s="17" t="str">
        <f>[2]My_Query!C10</f>
        <v>Salmon Arm</v>
      </c>
      <c r="D6" s="17" t="str">
        <f>[2]My_Query!D10</f>
        <v>Southern Interior</v>
      </c>
      <c r="E6" s="17" t="str">
        <f>[2]My_Query!E10</f>
        <v>Okanagan Shuswap</v>
      </c>
    </row>
    <row r="7" spans="1:5" ht="24.95" customHeight="1">
      <c r="A7" s="17">
        <f>[2]My_Query!A8</f>
        <v>260</v>
      </c>
      <c r="B7" s="17" t="str">
        <f>[2]My_Query!B8</f>
        <v>Canadian Walden Log Homes Ltd.</v>
      </c>
      <c r="C7" s="17" t="str">
        <f>[2]My_Query!C8</f>
        <v>Sardis</v>
      </c>
      <c r="D7" s="17" t="str">
        <f>[2]My_Query!D8</f>
        <v>Coast</v>
      </c>
      <c r="E7" s="17" t="str">
        <f>[2]My_Query!E8</f>
        <v>Chilliwack</v>
      </c>
    </row>
    <row r="8" spans="1:5" ht="24.95" customHeight="1">
      <c r="A8" s="17">
        <f>[2]My_Query!A7</f>
        <v>694</v>
      </c>
      <c r="B8" s="17" t="str">
        <f>[2]My_Query!B7</f>
        <v>Canada's Log People Ltd.</v>
      </c>
      <c r="C8" s="17" t="str">
        <f>[2]My_Query!C7</f>
        <v>100 Mile House</v>
      </c>
      <c r="D8" s="17" t="str">
        <f>[2]My_Query!D7</f>
        <v>Southern Interior</v>
      </c>
      <c r="E8" s="17" t="str">
        <f>[2]My_Query!E7</f>
        <v>100 Mile House</v>
      </c>
    </row>
    <row r="9" spans="1:5" ht="24.95" customHeight="1">
      <c r="A9" s="17">
        <f>[2]My_Query!A9</f>
        <v>522</v>
      </c>
      <c r="B9" s="17" t="str">
        <f>[2]My_Query!B9</f>
        <v>Chinook Log Homes Ltd.</v>
      </c>
      <c r="C9" s="17" t="str">
        <f>[2]My_Query!C9</f>
        <v>Bear Flats, Montney</v>
      </c>
      <c r="D9" s="17" t="str">
        <f>[2]My_Query!D9</f>
        <v>Northern Interior</v>
      </c>
      <c r="E9" s="17" t="str">
        <f>[2]My_Query!E9</f>
        <v>Peace</v>
      </c>
    </row>
    <row r="10" spans="1:5" ht="24.95" customHeight="1">
      <c r="A10" s="17">
        <f>[2]My_Query!A3</f>
        <v>38</v>
      </c>
      <c r="B10" s="17" t="str">
        <f>[2]My_Query!B3</f>
        <v>Big Foot Manufacturing Inc.</v>
      </c>
      <c r="C10" s="17" t="str">
        <f>[2]My_Query!C3</f>
        <v>Tappen</v>
      </c>
      <c r="D10" s="17" t="str">
        <f>[2]My_Query!D3</f>
        <v>Southern Interior</v>
      </c>
      <c r="E10" s="17" t="str">
        <f>[2]My_Query!E3</f>
        <v>Okanagan Shuswap</v>
      </c>
    </row>
    <row r="11" spans="1:5" ht="24.95" customHeight="1">
      <c r="A11" s="17">
        <f>[2]My_Query!A16</f>
        <v>223</v>
      </c>
      <c r="B11" s="17" t="str">
        <f>[2]My_Query!B16</f>
        <v>Radomske Log Homes Ltd</v>
      </c>
      <c r="C11" s="17" t="str">
        <f>[2]My_Query!C16</f>
        <v>Kelowna</v>
      </c>
      <c r="D11" s="17" t="str">
        <f>[2]My_Query!D16</f>
        <v>Southern Interior</v>
      </c>
      <c r="E11" s="17" t="str">
        <f>[2]My_Query!E16</f>
        <v>Okanagan Shuswap</v>
      </c>
    </row>
    <row r="12" spans="1:5" ht="24.95" customHeight="1">
      <c r="A12" s="17">
        <f>[2]My_Query!A24</f>
        <v>267</v>
      </c>
      <c r="B12" s="17" t="str">
        <f>[2]My_Query!B24</f>
        <v>White Valley Log Homes Ltd.</v>
      </c>
      <c r="C12" s="17" t="str">
        <f>[2]My_Query!C24</f>
        <v>Cherryville</v>
      </c>
      <c r="D12" s="17" t="str">
        <f>[2]My_Query!D24</f>
        <v>Southern Interior</v>
      </c>
      <c r="E12" s="17" t="str">
        <f>[2]My_Query!E24</f>
        <v>Okanagan Shuswap</v>
      </c>
    </row>
    <row r="13" spans="1:5" ht="24.95" customHeight="1">
      <c r="A13" s="17">
        <f>[2]My_Query!A17</f>
        <v>954</v>
      </c>
      <c r="B13" s="17" t="str">
        <f>[2]My_Query!B17</f>
        <v>Rocky Mountain Log Homes Canada Inc.</v>
      </c>
      <c r="C13" s="17" t="str">
        <f>[2]My_Query!C17</f>
        <v>LeJac</v>
      </c>
      <c r="D13" s="17" t="str">
        <f>[2]My_Query!D17</f>
        <v>Northern Interior</v>
      </c>
      <c r="E13" s="17" t="str">
        <f>[2]My_Query!E17</f>
        <v>Vanderhoof</v>
      </c>
    </row>
    <row r="14" spans="1:5" ht="24.95" customHeight="1">
      <c r="A14" s="17">
        <f>[2]My_Query!A19</f>
        <v>693</v>
      </c>
      <c r="B14" s="17" t="str">
        <f>[2]My_Query!B19</f>
        <v>Sitka Log Homes Inc.</v>
      </c>
      <c r="C14" s="17" t="str">
        <f>[2]My_Query!C19</f>
        <v>100 Mile House</v>
      </c>
      <c r="D14" s="17" t="str">
        <f>[2]My_Query!D19</f>
        <v>Southern Interior</v>
      </c>
      <c r="E14" s="17" t="str">
        <f>[2]My_Query!E19</f>
        <v>100 Mile House</v>
      </c>
    </row>
    <row r="15" spans="1:5" ht="24.95" customHeight="1">
      <c r="A15" s="17">
        <f>[2]My_Query!A20</f>
        <v>58</v>
      </c>
      <c r="B15" s="17" t="str">
        <f>[2]My_Query!B20</f>
        <v>Sperlich Log Construction Inc</v>
      </c>
      <c r="C15" s="17" t="str">
        <f>[2]My_Query!C20</f>
        <v>Enderby</v>
      </c>
      <c r="D15" s="17" t="str">
        <f>[2]My_Query!D20</f>
        <v>Southern Interior</v>
      </c>
      <c r="E15" s="17" t="str">
        <f>[2]My_Query!E20</f>
        <v>Okanagan Shuswap</v>
      </c>
    </row>
    <row r="16" spans="1:5" ht="24.95" customHeight="1">
      <c r="A16" s="17">
        <f>[2]My_Query!A2</f>
        <v>190</v>
      </c>
      <c r="B16" s="17" t="str">
        <f>[2]My_Query!B2</f>
        <v>Artisan Custom Log Construction Ltd.</v>
      </c>
      <c r="C16" s="17" t="str">
        <f>[2]My_Query!C2</f>
        <v>Maple Ridge</v>
      </c>
      <c r="D16" s="17" t="str">
        <f>[2]My_Query!D2</f>
        <v>Coast</v>
      </c>
      <c r="E16" s="17" t="str">
        <f>[2]My_Query!E2</f>
        <v>Chilliwack</v>
      </c>
    </row>
    <row r="17" spans="1:5" ht="24.95" customHeight="1">
      <c r="A17" s="17">
        <f>[2]My_Query!A21</f>
        <v>423</v>
      </c>
      <c r="B17" s="17" t="str">
        <f>[2]My_Query!B21</f>
        <v>Surelog Homes Ltd</v>
      </c>
      <c r="C17" s="17" t="str">
        <f>[2]My_Query!C21</f>
        <v>Tappen</v>
      </c>
      <c r="D17" s="17" t="str">
        <f>[2]My_Query!D21</f>
        <v>Southern Interior</v>
      </c>
      <c r="E17" s="17" t="str">
        <f>[2]My_Query!E21</f>
        <v>Okanagan Shuswap</v>
      </c>
    </row>
    <row r="18" spans="1:5" ht="24.95" customHeight="1">
      <c r="A18" s="17">
        <f>[2]My_Query!A4</f>
        <v>39</v>
      </c>
      <c r="B18" s="17" t="str">
        <f>[2]My_Query!B4</f>
        <v>Big Rock Homes Ltd.</v>
      </c>
      <c r="C18" s="17" t="str">
        <f>[2]My_Query!C4</f>
        <v>Clearbrook</v>
      </c>
      <c r="D18" s="17" t="str">
        <f>[2]My_Query!D4</f>
        <v>Coast</v>
      </c>
      <c r="E18" s="17" t="str">
        <f>[2]My_Query!E4</f>
        <v>Chilliwack</v>
      </c>
    </row>
    <row r="19" spans="1:5" ht="24.95" customHeight="1">
      <c r="A19" s="17">
        <f>[2]My_Query!A5</f>
        <v>458</v>
      </c>
      <c r="B19" s="17" t="str">
        <f>[2]My_Query!B5</f>
        <v>Brian Moore Log Homes</v>
      </c>
      <c r="C19" s="17" t="str">
        <f>[2]My_Query!C5</f>
        <v>Abbotsford</v>
      </c>
      <c r="D19" s="17" t="str">
        <f>[2]My_Query!D5</f>
        <v>Coast</v>
      </c>
      <c r="E19" s="17" t="str">
        <f>[2]My_Query!E5</f>
        <v>Chilliwack</v>
      </c>
    </row>
    <row r="20" spans="1:5" ht="24.95" customHeight="1">
      <c r="A20" s="17">
        <f>[2]My_Query!A6</f>
        <v>697</v>
      </c>
      <c r="B20" s="17" t="str">
        <f>[2]My_Query!B6</f>
        <v>Calija Log Homes Ltd.</v>
      </c>
      <c r="C20" s="17" t="str">
        <f>[2]My_Query!C6</f>
        <v>93 Mile</v>
      </c>
      <c r="D20" s="17" t="str">
        <f>[2]My_Query!D6</f>
        <v>Southern Interior</v>
      </c>
      <c r="E20" s="17" t="str">
        <f>[2]My_Query!E6</f>
        <v>100 Mile House</v>
      </c>
    </row>
    <row r="21" spans="1:5" ht="24.95" customHeight="1">
      <c r="A21" s="17">
        <f>[2]My_Query!A22</f>
        <v>602</v>
      </c>
      <c r="B21" s="17" t="str">
        <f>[2]My_Query!B22</f>
        <v>T.L.Timber Ltd.</v>
      </c>
      <c r="C21" s="17" t="str">
        <f>[2]My_Query!C22</f>
        <v>Cawston</v>
      </c>
      <c r="D21" s="17" t="str">
        <f>[2]My_Query!D22</f>
        <v>Southern Interior</v>
      </c>
      <c r="E21" s="17" t="str">
        <f>[2]My_Query!E22</f>
        <v>Okanagan Shuswap</v>
      </c>
    </row>
    <row r="22" spans="1:5" ht="24.95" customHeight="1">
      <c r="A22" s="17">
        <f>[2]My_Query!A14</f>
        <v>225</v>
      </c>
      <c r="B22" s="17" t="str">
        <f>[2]My_Query!B14</f>
        <v>Peco Log Homes</v>
      </c>
      <c r="C22" s="17" t="str">
        <f>[2]My_Query!C14</f>
        <v>Okanagan Falls</v>
      </c>
      <c r="D22" s="17" t="str">
        <f>[2]My_Query!D14</f>
        <v>Southern Interior</v>
      </c>
      <c r="E22" s="17" t="str">
        <f>[2]My_Query!E14</f>
        <v>Okanagan Shuswap</v>
      </c>
    </row>
    <row r="23" spans="1:5" ht="24.95" customHeight="1">
      <c r="A23" s="17">
        <f>[2]My_Query!A15</f>
        <v>474</v>
      </c>
      <c r="B23" s="17" t="str">
        <f>[2]My_Query!B15</f>
        <v>Pioneer Log Homes Ltd.</v>
      </c>
      <c r="C23" s="17" t="str">
        <f>[2]My_Query!C15</f>
        <v>Williams Lake</v>
      </c>
      <c r="D23" s="17" t="str">
        <f>[2]My_Query!D15</f>
        <v>Southern Interior</v>
      </c>
      <c r="E23" s="17" t="str">
        <f>[2]My_Query!E15</f>
        <v>Central Cariboo</v>
      </c>
    </row>
    <row r="24" spans="1:5" ht="24.95" customHeight="1">
      <c r="A24" s="17">
        <f>[2]My_Query!A18</f>
        <v>57</v>
      </c>
      <c r="B24" s="17" t="str">
        <f>[2]My_Query!B18</f>
        <v>Roundwood Log Homes Ltd</v>
      </c>
      <c r="C24" s="17" t="str">
        <f>[2]My_Query!C18</f>
        <v>Prince George</v>
      </c>
      <c r="D24" s="17" t="str">
        <f>[2]My_Query!D18</f>
        <v>Northern Interior</v>
      </c>
      <c r="E24" s="17" t="str">
        <f>[2]My_Query!E18</f>
        <v>Prince George</v>
      </c>
    </row>
    <row r="25" spans="1:5" ht="24.95" customHeight="1">
      <c r="A25" s="17">
        <f>[2]My_Query!A23</f>
        <v>245</v>
      </c>
      <c r="B25" s="17" t="str">
        <f>[2]My_Query!B23</f>
        <v>Traditional Log Homes Ltd.</v>
      </c>
      <c r="C25" s="17" t="str">
        <f>[2]My_Query!C23</f>
        <v>Salmon Arm</v>
      </c>
      <c r="D25" s="17" t="str">
        <f>[2]My_Query!D23</f>
        <v>Southern Interior</v>
      </c>
      <c r="E25" s="17" t="str">
        <f>[2]My_Query!E23</f>
        <v>Okanagan Shuswap</v>
      </c>
    </row>
    <row r="26" spans="1:5" ht="24.95" customHeight="1">
      <c r="A26" s="17"/>
      <c r="B26" s="17"/>
      <c r="C26" s="17"/>
      <c r="D26" s="17"/>
      <c r="E26" s="17"/>
    </row>
    <row r="27" spans="1:5" ht="24.95" customHeight="1">
      <c r="A27" s="17"/>
      <c r="B27" s="17"/>
      <c r="C27" s="17"/>
      <c r="D27" s="17"/>
      <c r="E27" s="17"/>
    </row>
    <row r="28" spans="1:5" ht="24.95" customHeight="1">
      <c r="A28" s="17"/>
      <c r="B28" s="18"/>
      <c r="C28" s="18"/>
      <c r="D28" s="18"/>
      <c r="E28" s="18"/>
    </row>
    <row r="29" spans="1:5" ht="24.95" customHeight="1">
      <c r="A29" s="17"/>
      <c r="B29" s="18"/>
      <c r="C29" s="18"/>
      <c r="D29" s="18"/>
      <c r="E29" s="18"/>
    </row>
    <row r="30" spans="1:5" ht="24.95" customHeight="1">
      <c r="A30" s="17"/>
      <c r="B30" s="18"/>
      <c r="C30" s="18"/>
      <c r="D30" s="18"/>
      <c r="E30" s="18"/>
    </row>
    <row r="31" spans="1:5" ht="24.95" customHeight="1">
      <c r="A31" s="17"/>
      <c r="B31" s="18"/>
      <c r="C31" s="18"/>
      <c r="D31" s="18"/>
      <c r="E31" s="18"/>
    </row>
    <row r="32" spans="1:5" ht="24.95" customHeight="1">
      <c r="A32" s="17"/>
      <c r="B32" s="18"/>
      <c r="C32" s="18"/>
      <c r="D32" s="18"/>
      <c r="E32" s="18"/>
    </row>
    <row r="33" spans="1:5" ht="24.95" customHeight="1">
      <c r="A33" s="17"/>
      <c r="B33" s="18"/>
      <c r="C33" s="18"/>
      <c r="D33" s="18"/>
      <c r="E33" s="18"/>
    </row>
    <row r="34" spans="1:5" ht="24.95" customHeight="1">
      <c r="A34" s="17"/>
      <c r="B34" s="18"/>
      <c r="C34" s="18"/>
      <c r="D34" s="18"/>
      <c r="E34" s="18"/>
    </row>
    <row r="35" spans="1:5" ht="24.95" customHeight="1">
      <c r="A35" s="17"/>
      <c r="B35" s="18"/>
      <c r="C35" s="18"/>
      <c r="D35" s="18"/>
      <c r="E35" s="18"/>
    </row>
    <row r="36" spans="1:5" ht="24.95" customHeight="1">
      <c r="A36" s="17"/>
      <c r="B36" s="18"/>
      <c r="C36" s="18"/>
      <c r="D36" s="18"/>
      <c r="E36" s="18"/>
    </row>
    <row r="37" spans="1:5" ht="24.95" customHeight="1">
      <c r="A37" s="17"/>
      <c r="B37" s="18"/>
      <c r="C37" s="18"/>
      <c r="D37" s="18"/>
      <c r="E37" s="18"/>
    </row>
    <row r="38" spans="1:5" ht="24.95" customHeight="1">
      <c r="A38" s="17"/>
      <c r="B38" s="18"/>
      <c r="C38" s="18"/>
      <c r="D38" s="18"/>
      <c r="E38" s="18"/>
    </row>
    <row r="39" spans="1:5" ht="24.95" customHeight="1">
      <c r="A39" s="17"/>
      <c r="B39" s="18"/>
      <c r="C39" s="18"/>
      <c r="D39" s="18"/>
      <c r="E39" s="18"/>
    </row>
    <row r="40" spans="1:5" ht="24.95" customHeight="1">
      <c r="A40" s="17"/>
      <c r="B40" s="18"/>
      <c r="C40" s="18"/>
      <c r="D40" s="18"/>
      <c r="E40" s="18"/>
    </row>
    <row r="41" spans="1:5" ht="24.95" customHeight="1">
      <c r="A41" s="17"/>
      <c r="B41" s="18"/>
      <c r="C41" s="18"/>
      <c r="D41" s="18"/>
      <c r="E41" s="18"/>
    </row>
    <row r="42" spans="1:5" ht="24.95" customHeight="1">
      <c r="A42" s="17"/>
      <c r="B42" s="18"/>
      <c r="C42" s="18"/>
      <c r="D42" s="18"/>
      <c r="E42" s="18"/>
    </row>
    <row r="43" spans="1:5" ht="24.95" customHeight="1">
      <c r="A43" s="17"/>
      <c r="B43" s="18"/>
      <c r="C43" s="18"/>
      <c r="D43" s="18"/>
      <c r="E43" s="18"/>
    </row>
    <row r="44" spans="1:5" ht="24.95" customHeight="1">
      <c r="A44" s="17"/>
      <c r="B44" s="18"/>
      <c r="C44" s="18"/>
      <c r="D44" s="18"/>
      <c r="E44" s="18"/>
    </row>
  </sheetData>
  <sortState ref="A3:E25">
    <sortCondition ref="B3:B25"/>
  </sortState>
  <pageMargins left="0.74803149606299213" right="0.74803149606299213" top="0.98425196850393704" bottom="0.98425196850393704" header="0.51181102362204722" footer="0.51181102362204722"/>
  <pageSetup scale="71" orientation="portrait" r:id="rId1"/>
  <headerFooter alignWithMargins="0"/>
  <rowBreaks count="1" manualBreakCount="1">
    <brk id="2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F114"/>
  <sheetViews>
    <sheetView topLeftCell="A53" zoomScaleNormal="100" zoomScaleSheetLayoutView="100" workbookViewId="0">
      <selection activeCell="A44" sqref="A44:F83"/>
    </sheetView>
  </sheetViews>
  <sheetFormatPr defaultRowHeight="15"/>
  <cols>
    <col min="1" max="1" width="10.85546875" style="19" customWidth="1"/>
    <col min="2" max="2" width="48.140625" style="20" customWidth="1"/>
    <col min="3" max="3" width="19.7109375" style="20" customWidth="1"/>
    <col min="4" max="4" width="21.5703125" style="20" customWidth="1"/>
    <col min="5" max="5" width="23.5703125" style="20" customWidth="1"/>
    <col min="6" max="6" width="13.7109375" style="20" customWidth="1"/>
  </cols>
  <sheetData>
    <row r="1" spans="1:6" ht="15.75">
      <c r="A1" s="50"/>
      <c r="B1" s="51"/>
      <c r="C1" s="51"/>
      <c r="D1" s="51"/>
      <c r="E1" s="51"/>
      <c r="F1" s="52" t="str">
        <f>"LUMBER MILLS WITH CAPACITY GREATER THAN 40 MILLION BOARD FEET OF LUMBER IN "&amp;ConsistentHeaders!C1</f>
        <v>LUMBER MILLS WITH CAPACITY GREATER THAN 40 MILLION BOARD FEET OF LUMBER IN 2011</v>
      </c>
    </row>
    <row r="2" spans="1:6" ht="45">
      <c r="A2" s="21" t="str">
        <f>ConsistentHeaders!A2</f>
        <v>Mill Number</v>
      </c>
      <c r="B2" s="21" t="str">
        <f>ConsistentHeaders!B2</f>
        <v>Company</v>
      </c>
      <c r="C2" s="21" t="str">
        <f>ConsistentHeaders!C2</f>
        <v>Location of Mill</v>
      </c>
      <c r="D2" s="21" t="str">
        <f>ConsistentHeaders!D2</f>
        <v>2009 Forest Region</v>
      </c>
      <c r="E2" s="21" t="str">
        <f>ConsistentHeaders!E2</f>
        <v>2009 Forest District</v>
      </c>
      <c r="F2" s="22" t="s">
        <v>4</v>
      </c>
    </row>
    <row r="3" spans="1:6" ht="30">
      <c r="A3" s="23"/>
      <c r="B3" s="23"/>
      <c r="C3" s="23"/>
      <c r="D3" s="23"/>
      <c r="E3" s="23"/>
      <c r="F3" s="24" t="s">
        <v>5</v>
      </c>
    </row>
    <row r="4" spans="1:6" ht="23.1" customHeight="1">
      <c r="A4" s="25">
        <f>[3]My_Query!A2</f>
        <v>326</v>
      </c>
      <c r="B4" s="25" t="str">
        <f>[3]My_Query!B2</f>
        <v>Delta Cedar Products Ltd.</v>
      </c>
      <c r="C4" s="25" t="str">
        <f>[3]My_Query!C2</f>
        <v>Delta</v>
      </c>
      <c r="D4" s="25" t="str">
        <f>[3]My_Query!D2</f>
        <v>Coast</v>
      </c>
      <c r="E4" s="25" t="str">
        <f>[3]My_Query!E2</f>
        <v>Chilliwack</v>
      </c>
      <c r="F4" s="42">
        <f>[3]My_Query!F2</f>
        <v>48.96</v>
      </c>
    </row>
    <row r="5" spans="1:6" ht="23.1" customHeight="1">
      <c r="A5" s="25">
        <f>[3]My_Query!A3</f>
        <v>537</v>
      </c>
      <c r="B5" s="25" t="str">
        <f>[3]My_Query!B3</f>
        <v>Goldwood Industries Ltd</v>
      </c>
      <c r="C5" s="25" t="str">
        <f>[3]My_Query!C3</f>
        <v>Richmond</v>
      </c>
      <c r="D5" s="25" t="str">
        <f>[3]My_Query!D3</f>
        <v>Coast</v>
      </c>
      <c r="E5" s="25" t="str">
        <f>[3]My_Query!E3</f>
        <v>Chilliwack</v>
      </c>
      <c r="F5" s="42">
        <f>[3]My_Query!F3</f>
        <v>57.6</v>
      </c>
    </row>
    <row r="6" spans="1:6" ht="23.1" customHeight="1">
      <c r="A6" s="25">
        <f>[3]My_Query!A4</f>
        <v>297</v>
      </c>
      <c r="B6" s="25" t="str">
        <f>[3]My_Query!B4</f>
        <v>International Forest Products Ltd.</v>
      </c>
      <c r="C6" s="25" t="str">
        <f>[3]My_Query!C4</f>
        <v>Hammond</v>
      </c>
      <c r="D6" s="25" t="str">
        <f>[3]My_Query!D4</f>
        <v>Coast</v>
      </c>
      <c r="E6" s="25" t="str">
        <f>[3]My_Query!E4</f>
        <v>Chilliwack</v>
      </c>
      <c r="F6" s="42">
        <f>[3]My_Query!F4</f>
        <v>165.6</v>
      </c>
    </row>
    <row r="7" spans="1:6" ht="23.1" customHeight="1">
      <c r="A7" s="25">
        <f>[3]My_Query!A5</f>
        <v>283</v>
      </c>
      <c r="B7" s="25" t="str">
        <f>[3]My_Query!B5</f>
        <v>International Forest Products Ltd.</v>
      </c>
      <c r="C7" s="25" t="str">
        <f>[3]My_Query!C5</f>
        <v>Delta</v>
      </c>
      <c r="D7" s="25" t="str">
        <f>[3]My_Query!D5</f>
        <v>Coast</v>
      </c>
      <c r="E7" s="25" t="str">
        <f>[3]My_Query!E5</f>
        <v>Chilliwack</v>
      </c>
      <c r="F7" s="42">
        <f>[3]My_Query!F5</f>
        <v>144</v>
      </c>
    </row>
    <row r="8" spans="1:6" ht="23.1" customHeight="1">
      <c r="A8" s="25">
        <f>[3]My_Query!A6</f>
        <v>100</v>
      </c>
      <c r="B8" s="25" t="str">
        <f>[3]My_Query!B6</f>
        <v>J.S. Jones</v>
      </c>
      <c r="C8" s="25" t="str">
        <f>[3]My_Query!C6</f>
        <v>Surrey</v>
      </c>
      <c r="D8" s="25" t="str">
        <f>[3]My_Query!D6</f>
        <v>Coast</v>
      </c>
      <c r="E8" s="25" t="str">
        <f>[3]My_Query!E6</f>
        <v>Chilliwack</v>
      </c>
      <c r="F8" s="42">
        <f>[3]My_Query!F6</f>
        <v>192</v>
      </c>
    </row>
    <row r="9" spans="1:6" ht="23.1" customHeight="1">
      <c r="A9" s="25">
        <f>[3]My_Query!A7</f>
        <v>712</v>
      </c>
      <c r="B9" s="25" t="str">
        <f>[3]My_Query!B7</f>
        <v>Long Hoh Enterprises Canada Ltd.</v>
      </c>
      <c r="C9" s="25" t="str">
        <f>[3]My_Query!C7</f>
        <v>Qualicum Beach</v>
      </c>
      <c r="D9" s="25" t="str">
        <f>[3]My_Query!D7</f>
        <v>Coast</v>
      </c>
      <c r="E9" s="25" t="str">
        <f>[3]My_Query!E7</f>
        <v>South Island</v>
      </c>
      <c r="F9" s="42">
        <f>[3]My_Query!F7</f>
        <v>43.2</v>
      </c>
    </row>
    <row r="10" spans="1:6" ht="23.1" customHeight="1">
      <c r="A10" s="25">
        <f>[3]My_Query!A8</f>
        <v>396</v>
      </c>
      <c r="B10" s="25" t="str">
        <f>[3]My_Query!B8</f>
        <v>Mainland Sawmills</v>
      </c>
      <c r="C10" s="25" t="str">
        <f>[3]My_Query!C8</f>
        <v>Vancouver</v>
      </c>
      <c r="D10" s="25" t="str">
        <f>[3]My_Query!D8</f>
        <v>Coast</v>
      </c>
      <c r="E10" s="25" t="str">
        <f>[3]My_Query!E8</f>
        <v>Chilliwack</v>
      </c>
      <c r="F10" s="42">
        <f>[3]My_Query!F8</f>
        <v>48</v>
      </c>
    </row>
    <row r="11" spans="1:6" ht="23.1" customHeight="1">
      <c r="A11" s="25">
        <f>[3]My_Query!A9</f>
        <v>403</v>
      </c>
      <c r="B11" s="25" t="str">
        <f>[3]My_Query!B9</f>
        <v>Mill &amp; Timber Products Ltd.</v>
      </c>
      <c r="C11" s="25" t="str">
        <f>[3]My_Query!C9</f>
        <v>Surrey</v>
      </c>
      <c r="D11" s="25" t="str">
        <f>[3]My_Query!D9</f>
        <v>Coast</v>
      </c>
      <c r="E11" s="25" t="str">
        <f>[3]My_Query!E9</f>
        <v>Chilliwack</v>
      </c>
      <c r="F11" s="42">
        <f>[3]My_Query!F9</f>
        <v>57.6</v>
      </c>
    </row>
    <row r="12" spans="1:6" ht="23.1" customHeight="1">
      <c r="A12" s="25">
        <f>[3]My_Query!A10</f>
        <v>336</v>
      </c>
      <c r="B12" s="25" t="str">
        <f>[3]My_Query!B10</f>
        <v>Mill &amp; Timber Products Ltd.</v>
      </c>
      <c r="C12" s="25" t="str">
        <f>[3]My_Query!C10</f>
        <v>Port Moody</v>
      </c>
      <c r="D12" s="25" t="str">
        <f>[3]My_Query!D10</f>
        <v>Coast</v>
      </c>
      <c r="E12" s="25" t="str">
        <f>[3]My_Query!E10</f>
        <v>Chilliwack</v>
      </c>
      <c r="F12" s="42">
        <f>[3]My_Query!F10</f>
        <v>129.6</v>
      </c>
    </row>
    <row r="13" spans="1:6" ht="23.1" customHeight="1">
      <c r="A13" s="25">
        <f>[3]My_Query!A11</f>
        <v>22</v>
      </c>
      <c r="B13" s="25" t="str">
        <f>[3]My_Query!B11</f>
        <v>Noble Custom Cut Ltd.</v>
      </c>
      <c r="C13" s="25" t="str">
        <f>[3]My_Query!C11</f>
        <v>Whonnock</v>
      </c>
      <c r="D13" s="25" t="str">
        <f>[3]My_Query!D11</f>
        <v>Coast</v>
      </c>
      <c r="E13" s="25" t="str">
        <f>[3]My_Query!E11</f>
        <v>Chilliwack</v>
      </c>
      <c r="F13" s="42">
        <f>[3]My_Query!F11</f>
        <v>48</v>
      </c>
    </row>
    <row r="14" spans="1:6" ht="23.1" customHeight="1">
      <c r="A14" s="25">
        <f>[3]My_Query!A12</f>
        <v>454</v>
      </c>
      <c r="B14" s="25" t="str">
        <f>[3]My_Query!B12</f>
        <v>S&amp;R Sawmills Ltd</v>
      </c>
      <c r="C14" s="25" t="str">
        <f>[3]My_Query!C12</f>
        <v>Surrey</v>
      </c>
      <c r="D14" s="25" t="str">
        <f>[3]My_Query!D12</f>
        <v>Coast</v>
      </c>
      <c r="E14" s="25" t="str">
        <f>[3]My_Query!E12</f>
        <v>Chilliwack</v>
      </c>
      <c r="F14" s="42">
        <f>[3]My_Query!F12</f>
        <v>240</v>
      </c>
    </row>
    <row r="15" spans="1:6" ht="23.1" customHeight="1">
      <c r="A15" s="25">
        <f>[3]My_Query!A13</f>
        <v>539</v>
      </c>
      <c r="B15" s="25" t="str">
        <f>[3]My_Query!B13</f>
        <v>Stag Timber Ltd.</v>
      </c>
      <c r="C15" s="25" t="str">
        <f>[3]My_Query!C13</f>
        <v>Surrey</v>
      </c>
      <c r="D15" s="25" t="str">
        <f>[3]My_Query!D13</f>
        <v>Coast</v>
      </c>
      <c r="E15" s="25" t="str">
        <f>[3]My_Query!E13</f>
        <v>Chilliwack</v>
      </c>
      <c r="F15" s="42">
        <f>[3]My_Query!F13</f>
        <v>86.4</v>
      </c>
    </row>
    <row r="16" spans="1:6" ht="23.1" customHeight="1">
      <c r="A16" s="25">
        <f>[3]My_Query!A14</f>
        <v>540</v>
      </c>
      <c r="B16" s="25" t="str">
        <f>[3]My_Query!B14</f>
        <v>Terminal Forest Products Ltd.</v>
      </c>
      <c r="C16" s="25" t="str">
        <f>[3]My_Query!C14</f>
        <v>Richmond</v>
      </c>
      <c r="D16" s="25" t="str">
        <f>[3]My_Query!D14</f>
        <v>Coast</v>
      </c>
      <c r="E16" s="25" t="str">
        <f>[3]My_Query!E14</f>
        <v>Chilliwack</v>
      </c>
      <c r="F16" s="42">
        <f>[3]My_Query!F14</f>
        <v>244.8</v>
      </c>
    </row>
    <row r="17" spans="1:6" ht="23.1" customHeight="1">
      <c r="A17" s="25">
        <f>[3]My_Query!A15</f>
        <v>453</v>
      </c>
      <c r="B17" s="25" t="str">
        <f>[3]My_Query!B15</f>
        <v>Twin River Cedar Products Ltd.</v>
      </c>
      <c r="C17" s="25" t="str">
        <f>[3]My_Query!C15</f>
        <v>Ruskin</v>
      </c>
      <c r="D17" s="25" t="str">
        <f>[3]My_Query!D15</f>
        <v>Coast</v>
      </c>
      <c r="E17" s="25" t="str">
        <f>[3]My_Query!E15</f>
        <v>Chilliwack</v>
      </c>
      <c r="F17" s="42">
        <f>[3]My_Query!F15</f>
        <v>57.6</v>
      </c>
    </row>
    <row r="18" spans="1:6" ht="23.1" customHeight="1">
      <c r="A18" s="25">
        <f>[3]My_Query!A16</f>
        <v>528</v>
      </c>
      <c r="B18" s="25" t="str">
        <f>[3]My_Query!B16</f>
        <v>Western Forest Products</v>
      </c>
      <c r="C18" s="25" t="str">
        <f>[3]My_Query!C16</f>
        <v>Port Alberni</v>
      </c>
      <c r="D18" s="25" t="str">
        <f>[3]My_Query!D16</f>
        <v>Coast</v>
      </c>
      <c r="E18" s="25" t="str">
        <f>[3]My_Query!E16</f>
        <v>South Island</v>
      </c>
      <c r="F18" s="42">
        <f>[3]My_Query!F16</f>
        <v>145.44</v>
      </c>
    </row>
    <row r="19" spans="1:6" ht="23.1" customHeight="1">
      <c r="A19" s="25">
        <f>[3]My_Query!A17</f>
        <v>392</v>
      </c>
      <c r="B19" s="25" t="str">
        <f>[3]My_Query!B17</f>
        <v>Western Forest Products Inc.</v>
      </c>
      <c r="C19" s="25" t="str">
        <f>[3]My_Query!C17</f>
        <v>Port Alberni</v>
      </c>
      <c r="D19" s="25" t="str">
        <f>[3]My_Query!D17</f>
        <v>Coast</v>
      </c>
      <c r="E19" s="25" t="str">
        <f>[3]My_Query!E17</f>
        <v>South Island</v>
      </c>
      <c r="F19" s="42">
        <f>[3]My_Query!F17</f>
        <v>76.8</v>
      </c>
    </row>
    <row r="20" spans="1:6" ht="23.1" customHeight="1">
      <c r="A20" s="25">
        <f>[3]My_Query!A18</f>
        <v>393</v>
      </c>
      <c r="B20" s="25" t="str">
        <f>[3]My_Query!B18</f>
        <v>Western Forest Products Inc.</v>
      </c>
      <c r="C20" s="25" t="str">
        <f>[3]My_Query!C18</f>
        <v>Chemainus</v>
      </c>
      <c r="D20" s="25" t="str">
        <f>[3]My_Query!D18</f>
        <v>Coast</v>
      </c>
      <c r="E20" s="25" t="str">
        <f>[3]My_Query!E18</f>
        <v>South Island</v>
      </c>
      <c r="F20" s="42">
        <f>[3]My_Query!F18</f>
        <v>218.63</v>
      </c>
    </row>
    <row r="21" spans="1:6" ht="23.1" customHeight="1">
      <c r="A21" s="25">
        <f>[3]My_Query!A19</f>
        <v>376</v>
      </c>
      <c r="B21" s="25" t="str">
        <f>[3]My_Query!B19</f>
        <v>Western Forest Products Inc.</v>
      </c>
      <c r="C21" s="25" t="str">
        <f>[3]My_Query!C19</f>
        <v>Ladysmith</v>
      </c>
      <c r="D21" s="25" t="str">
        <f>[3]My_Query!D19</f>
        <v>Coast</v>
      </c>
      <c r="E21" s="25" t="str">
        <f>[3]My_Query!E19</f>
        <v>South Island</v>
      </c>
      <c r="F21" s="42">
        <f>[3]My_Query!F19</f>
        <v>96.48</v>
      </c>
    </row>
    <row r="22" spans="1:6" ht="23.1" customHeight="1">
      <c r="A22" s="25">
        <f>[3]My_Query!A20</f>
        <v>442</v>
      </c>
      <c r="B22" s="25" t="str">
        <f>[3]My_Query!B20</f>
        <v>Western Forest Products Inc.</v>
      </c>
      <c r="C22" s="25" t="str">
        <f>[3]My_Query!C20</f>
        <v>Ladysmith</v>
      </c>
      <c r="D22" s="25" t="str">
        <f>[3]My_Query!D20</f>
        <v>Coast</v>
      </c>
      <c r="E22" s="25" t="str">
        <f>[3]My_Query!E20</f>
        <v>South Island</v>
      </c>
      <c r="F22" s="42">
        <f>[3]My_Query!F20</f>
        <v>147.16999999999999</v>
      </c>
    </row>
    <row r="23" spans="1:6" ht="23.1" customHeight="1">
      <c r="A23" s="25">
        <f>[3]My_Query!A21</f>
        <v>531</v>
      </c>
      <c r="B23" s="25" t="str">
        <f>[3]My_Query!B21</f>
        <v>Western Forest Products Ltd.</v>
      </c>
      <c r="C23" s="25" t="str">
        <f>[3]My_Query!C21</f>
        <v>Nanaimo</v>
      </c>
      <c r="D23" s="25" t="str">
        <f>[3]My_Query!D21</f>
        <v>Coast</v>
      </c>
      <c r="E23" s="25" t="str">
        <f>[3]My_Query!E21</f>
        <v>South Island</v>
      </c>
      <c r="F23" s="42">
        <f>[3]My_Query!F21</f>
        <v>120</v>
      </c>
    </row>
    <row r="24" spans="1:6" ht="23.1" customHeight="1">
      <c r="A24" s="25">
        <f>[3]My_Query!A22</f>
        <v>320</v>
      </c>
      <c r="B24" s="25" t="str">
        <f>[3]My_Query!B22</f>
        <v>Western Forest Products Ltd.</v>
      </c>
      <c r="C24" s="25" t="str">
        <f>[3]My_Query!C22</f>
        <v>Cowichan Bay</v>
      </c>
      <c r="D24" s="25" t="str">
        <f>[3]My_Query!D22</f>
        <v>Coast</v>
      </c>
      <c r="E24" s="25" t="str">
        <f>[3]My_Query!E22</f>
        <v>South Island</v>
      </c>
      <c r="F24" s="42">
        <f>[3]My_Query!F22</f>
        <v>163.19999999999999</v>
      </c>
    </row>
    <row r="25" spans="1:6" ht="23.1" customHeight="1">
      <c r="A25" s="25">
        <f>[3]My_Query!A23</f>
        <v>137</v>
      </c>
      <c r="B25" s="25" t="str">
        <f>[3]My_Query!B23</f>
        <v>Apollo Forest Products Ltd.</v>
      </c>
      <c r="C25" s="25" t="str">
        <f>[3]My_Query!C23</f>
        <v>Fort St James</v>
      </c>
      <c r="D25" s="25" t="str">
        <f>[3]My_Query!D23</f>
        <v>Northern Interior</v>
      </c>
      <c r="E25" s="25" t="str">
        <f>[3]My_Query!E23</f>
        <v>Fort St James</v>
      </c>
      <c r="F25" s="42">
        <f>[3]My_Query!F23</f>
        <v>157.44</v>
      </c>
    </row>
    <row r="26" spans="1:6" ht="23.1" customHeight="1">
      <c r="A26" s="25">
        <f>[3]My_Query!A24</f>
        <v>213</v>
      </c>
      <c r="B26" s="25" t="str">
        <f>[3]My_Query!B24</f>
        <v>Babine Forest Products Limited</v>
      </c>
      <c r="C26" s="25" t="str">
        <f>[3]My_Query!C24</f>
        <v>Burns Lake</v>
      </c>
      <c r="D26" s="25" t="str">
        <f>[3]My_Query!D24</f>
        <v>Northern Interior</v>
      </c>
      <c r="E26" s="25" t="str">
        <f>[3]My_Query!E24</f>
        <v>Nadina</v>
      </c>
      <c r="F26" s="42">
        <f>[3]My_Query!F24</f>
        <v>288</v>
      </c>
    </row>
    <row r="27" spans="1:6" ht="23.1" customHeight="1">
      <c r="A27" s="25">
        <f>[3]My_Query!A25</f>
        <v>122</v>
      </c>
      <c r="B27" s="25" t="str">
        <f>[3]My_Query!B25</f>
        <v>Canadian Forest Product Ltd.</v>
      </c>
      <c r="C27" s="25" t="str">
        <f>[3]My_Query!C25</f>
        <v>Fort St John</v>
      </c>
      <c r="D27" s="25" t="str">
        <f>[3]My_Query!D25</f>
        <v>Northern Interior</v>
      </c>
      <c r="E27" s="25" t="str">
        <f>[3]My_Query!E25</f>
        <v>Peace</v>
      </c>
      <c r="F27" s="42">
        <f>[3]My_Query!F25</f>
        <v>216</v>
      </c>
    </row>
    <row r="28" spans="1:6" ht="23.1" customHeight="1">
      <c r="A28" s="25">
        <f>[3]My_Query!A26</f>
        <v>160</v>
      </c>
      <c r="B28" s="25" t="str">
        <f>[3]My_Query!B26</f>
        <v>Canadian Forest Products Ltd.</v>
      </c>
      <c r="C28" s="25" t="str">
        <f>[3]My_Query!C26</f>
        <v>Bear Lake</v>
      </c>
      <c r="D28" s="25" t="str">
        <f>[3]My_Query!D26</f>
        <v>Northern Interior</v>
      </c>
      <c r="E28" s="25" t="str">
        <f>[3]My_Query!E26</f>
        <v>Prince George</v>
      </c>
      <c r="F28" s="42">
        <f>[3]My_Query!F26</f>
        <v>205.44</v>
      </c>
    </row>
    <row r="29" spans="1:6" ht="23.1" customHeight="1">
      <c r="A29" s="25">
        <f>[3]My_Query!A27</f>
        <v>166</v>
      </c>
      <c r="B29" s="25" t="str">
        <f>[3]My_Query!B27</f>
        <v>Canadian Forest Products Ltd.</v>
      </c>
      <c r="C29" s="25" t="str">
        <f>[3]My_Query!C27</f>
        <v>Prince George</v>
      </c>
      <c r="D29" s="25" t="str">
        <f>[3]My_Query!D27</f>
        <v>Northern Interior</v>
      </c>
      <c r="E29" s="25" t="str">
        <f>[3]My_Query!E27</f>
        <v>Prince George</v>
      </c>
      <c r="F29" s="42">
        <f>[3]My_Query!F27</f>
        <v>291.36</v>
      </c>
    </row>
    <row r="30" spans="1:6" ht="23.1" customHeight="1">
      <c r="A30" s="25">
        <f>[3]My_Query!A28</f>
        <v>130</v>
      </c>
      <c r="B30" s="25" t="str">
        <f>[3]My_Query!B28</f>
        <v>Canadian Forest Products Ltd.</v>
      </c>
      <c r="C30" s="25" t="str">
        <f>[3]My_Query!C28</f>
        <v>Mackenzie</v>
      </c>
      <c r="D30" s="25" t="str">
        <f>[3]My_Query!D28</f>
        <v>Northern Interior</v>
      </c>
      <c r="E30" s="25" t="str">
        <f>[3]My_Query!E28</f>
        <v>Mackenzie</v>
      </c>
      <c r="F30" s="42">
        <f>[3]My_Query!F28</f>
        <v>211.2</v>
      </c>
    </row>
    <row r="31" spans="1:6" ht="23.1" customHeight="1">
      <c r="A31" s="25">
        <f>[3]My_Query!A29</f>
        <v>193</v>
      </c>
      <c r="B31" s="25" t="str">
        <f>[3]My_Query!B29</f>
        <v>Canadian Forest Products Ltd.</v>
      </c>
      <c r="C31" s="25" t="str">
        <f>[3]My_Query!C29</f>
        <v>Houston</v>
      </c>
      <c r="D31" s="25" t="str">
        <f>[3]My_Query!D29</f>
        <v>Northern Interior</v>
      </c>
      <c r="E31" s="25" t="str">
        <f>[3]My_Query!E29</f>
        <v>Nadina</v>
      </c>
      <c r="F31" s="42">
        <f>[3]My_Query!F29</f>
        <v>528</v>
      </c>
    </row>
    <row r="32" spans="1:6" ht="23.1" customHeight="1">
      <c r="A32" s="25">
        <f>[3]My_Query!A30</f>
        <v>135</v>
      </c>
      <c r="B32" s="25" t="str">
        <f>[3]My_Query!B30</f>
        <v>Canadian Forest Products Ltd.</v>
      </c>
      <c r="C32" s="25" t="str">
        <f>[3]My_Query!C30</f>
        <v>Isle Pierre</v>
      </c>
      <c r="D32" s="25" t="str">
        <f>[3]My_Query!D30</f>
        <v>Northern Interior</v>
      </c>
      <c r="E32" s="25" t="str">
        <f>[3]My_Query!E30</f>
        <v>Prince George</v>
      </c>
      <c r="F32" s="42">
        <f>[3]My_Query!F30</f>
        <v>220.8</v>
      </c>
    </row>
    <row r="33" spans="1:6" ht="23.1" customHeight="1">
      <c r="A33" s="25">
        <f>[3]My_Query!A31</f>
        <v>140</v>
      </c>
      <c r="B33" s="25" t="str">
        <f>[3]My_Query!B31</f>
        <v>Canadian Forest Products Ltd.</v>
      </c>
      <c r="C33" s="25" t="str">
        <f>[3]My_Query!C31</f>
        <v>Engen</v>
      </c>
      <c r="D33" s="25" t="str">
        <f>[3]My_Query!D31</f>
        <v>Northern Interior</v>
      </c>
      <c r="E33" s="25" t="str">
        <f>[3]My_Query!E31</f>
        <v>Vanderhoof</v>
      </c>
      <c r="F33" s="42">
        <f>[3]My_Query!F31</f>
        <v>497.76</v>
      </c>
    </row>
    <row r="34" spans="1:6" ht="23.1" customHeight="1">
      <c r="A34" s="25">
        <f>[3]My_Query!A32</f>
        <v>127</v>
      </c>
      <c r="B34" s="25" t="str">
        <f>[3]My_Query!B32</f>
        <v>Canadian Forest Products Ltd.</v>
      </c>
      <c r="C34" s="25" t="str">
        <f>[3]My_Query!C32</f>
        <v>Chetwynd</v>
      </c>
      <c r="D34" s="25" t="str">
        <f>[3]My_Query!D32</f>
        <v>Northern Interior</v>
      </c>
      <c r="E34" s="25" t="str">
        <f>[3]My_Query!E32</f>
        <v>Peace</v>
      </c>
      <c r="F34" s="42">
        <f>[3]My_Query!F32</f>
        <v>189.31</v>
      </c>
    </row>
    <row r="35" spans="1:6" ht="23.1" customHeight="1">
      <c r="A35" s="25">
        <f>[3]My_Query!A33</f>
        <v>150</v>
      </c>
      <c r="B35" s="25" t="str">
        <f>[3]My_Query!B33</f>
        <v>Carrier Lumber Ltd</v>
      </c>
      <c r="C35" s="25" t="str">
        <f>[3]My_Query!C33</f>
        <v>Prince George</v>
      </c>
      <c r="D35" s="25" t="str">
        <f>[3]My_Query!D33</f>
        <v>Northern Interior</v>
      </c>
      <c r="E35" s="25" t="str">
        <f>[3]My_Query!E33</f>
        <v>Prince George</v>
      </c>
      <c r="F35" s="42">
        <f>[3]My_Query!F33</f>
        <v>177.6</v>
      </c>
    </row>
    <row r="36" spans="1:6" ht="23.1" customHeight="1">
      <c r="A36" s="25">
        <f>[3]My_Query!A34</f>
        <v>133</v>
      </c>
      <c r="B36" s="25" t="str">
        <f>[3]My_Query!B34</f>
        <v>Conifex Timber Inc.</v>
      </c>
      <c r="C36" s="25" t="str">
        <f>[3]My_Query!C34</f>
        <v>Fort St James</v>
      </c>
      <c r="D36" s="25" t="str">
        <f>[3]My_Query!D34</f>
        <v>Northern Interior</v>
      </c>
      <c r="E36" s="25" t="str">
        <f>[3]My_Query!E34</f>
        <v>Fort St James</v>
      </c>
      <c r="F36" s="42">
        <f>[3]My_Query!F34</f>
        <v>276</v>
      </c>
    </row>
    <row r="37" spans="1:6" ht="23.1" customHeight="1">
      <c r="A37" s="25">
        <f>[3]My_Query!A35</f>
        <v>129</v>
      </c>
      <c r="B37" s="25" t="str">
        <f>[3]My_Query!B35</f>
        <v>Conifex Timber Inc.</v>
      </c>
      <c r="C37" s="25" t="str">
        <f>[3]My_Query!C35</f>
        <v>Mackenzie</v>
      </c>
      <c r="D37" s="25" t="str">
        <f>[3]My_Query!D35</f>
        <v>Northern Interior</v>
      </c>
      <c r="E37" s="25" t="str">
        <f>[3]My_Query!E35</f>
        <v>Mackenzie</v>
      </c>
      <c r="F37" s="42">
        <f>[3]My_Query!F35</f>
        <v>192</v>
      </c>
    </row>
    <row r="38" spans="1:6" ht="23.1" customHeight="1">
      <c r="A38" s="25">
        <f>[3]My_Query!A36</f>
        <v>181</v>
      </c>
      <c r="B38" s="25" t="str">
        <f>[3]My_Query!B36</f>
        <v>Decker Lake Forest Products Ltd.</v>
      </c>
      <c r="C38" s="25" t="str">
        <f>[3]My_Query!C36</f>
        <v>Burns Lake</v>
      </c>
      <c r="D38" s="25" t="str">
        <f>[3]My_Query!D36</f>
        <v>Northern Interior</v>
      </c>
      <c r="E38" s="25" t="str">
        <f>[3]My_Query!E36</f>
        <v>Nadina</v>
      </c>
      <c r="F38" s="42">
        <f>[3]My_Query!F36</f>
        <v>91.2</v>
      </c>
    </row>
    <row r="39" spans="1:6" ht="23.1" customHeight="1">
      <c r="A39" s="25">
        <f>[3]My_Query!A37</f>
        <v>158</v>
      </c>
      <c r="B39" s="25" t="str">
        <f>[3]My_Query!B37</f>
        <v>Dunkely Lumber Ltd</v>
      </c>
      <c r="C39" s="25" t="str">
        <f>[3]My_Query!C37</f>
        <v>Strathnaver</v>
      </c>
      <c r="D39" s="25" t="str">
        <f>[3]My_Query!D37</f>
        <v>Northern Interior</v>
      </c>
      <c r="E39" s="25" t="str">
        <f>[3]My_Query!E37</f>
        <v>Prince George</v>
      </c>
      <c r="F39" s="42">
        <f>[3]My_Query!F37</f>
        <v>528</v>
      </c>
    </row>
    <row r="40" spans="1:6" ht="23.1" customHeight="1">
      <c r="A40" s="25">
        <f>[3]My_Query!A38</f>
        <v>530</v>
      </c>
      <c r="B40" s="25" t="str">
        <f>[3]My_Query!B38</f>
        <v>Houston Forest Products</v>
      </c>
      <c r="C40" s="25" t="str">
        <f>[3]My_Query!C38</f>
        <v>Houston</v>
      </c>
      <c r="D40" s="25" t="str">
        <f>[3]My_Query!D38</f>
        <v>Northern Interior</v>
      </c>
      <c r="E40" s="25" t="str">
        <f>[3]My_Query!E38</f>
        <v>Nadina</v>
      </c>
      <c r="F40" s="42">
        <f>[3]My_Query!F38</f>
        <v>250.08</v>
      </c>
    </row>
    <row r="41" spans="1:6" ht="23.1" customHeight="1">
      <c r="A41" s="25">
        <f>[3]My_Query!A39</f>
        <v>184</v>
      </c>
      <c r="B41" s="25" t="str">
        <f>[3]My_Query!B39</f>
        <v>Kitwanga Mills Ltd.</v>
      </c>
      <c r="C41" s="25" t="str">
        <f>[3]My_Query!C39</f>
        <v>Kitwanga</v>
      </c>
      <c r="D41" s="25" t="str">
        <f>[3]My_Query!D39</f>
        <v>Northern Interior</v>
      </c>
      <c r="E41" s="25" t="str">
        <f>[3]My_Query!E39</f>
        <v>Skeena Stikine</v>
      </c>
      <c r="F41" s="42">
        <f>[3]My_Query!F39</f>
        <v>48.81</v>
      </c>
    </row>
    <row r="42" spans="1:6" ht="23.1" customHeight="1">
      <c r="A42" s="25">
        <f>[3]My_Query!A40</f>
        <v>144</v>
      </c>
      <c r="B42" s="25" t="str">
        <f>[3]My_Query!B40</f>
        <v>L &amp; M Lumber Ltd.</v>
      </c>
      <c r="C42" s="25" t="str">
        <f>[3]My_Query!C40</f>
        <v>Vanderhoof</v>
      </c>
      <c r="D42" s="25" t="str">
        <f>[3]My_Query!D40</f>
        <v>Northern Interior</v>
      </c>
      <c r="E42" s="25" t="str">
        <f>[3]My_Query!E40</f>
        <v>Vanderhoof</v>
      </c>
      <c r="F42" s="42">
        <f>[3]My_Query!F40</f>
        <v>218.88</v>
      </c>
    </row>
    <row r="43" spans="1:6" ht="23.1" customHeight="1">
      <c r="A43" s="25">
        <f>[3]My_Query!A41</f>
        <v>149</v>
      </c>
      <c r="B43" s="25" t="str">
        <f>[3]My_Query!B41</f>
        <v>Lakeland Mills Ltd</v>
      </c>
      <c r="C43" s="25" t="str">
        <f>[3]My_Query!C41</f>
        <v>Prince George</v>
      </c>
      <c r="D43" s="25" t="str">
        <f>[3]My_Query!D41</f>
        <v>Northern Interior</v>
      </c>
      <c r="E43" s="25" t="str">
        <f>[3]My_Query!E41</f>
        <v>Prince George</v>
      </c>
      <c r="F43" s="42">
        <f>[3]My_Query!F41</f>
        <v>148.80000000000001</v>
      </c>
    </row>
    <row r="44" spans="1:6" ht="24" customHeight="1">
      <c r="A44" s="50"/>
      <c r="B44" s="51"/>
      <c r="C44" s="51"/>
      <c r="D44" s="51"/>
      <c r="E44" s="51"/>
      <c r="F44" s="52" t="str">
        <f>"LUMBER MILLS WITH CAPACITY GREATER THAN 40 MILLION BOARD FEET OF LUMBER IN "&amp;ConsistentHeaders!C43</f>
        <v xml:space="preserve">LUMBER MILLS WITH CAPACITY GREATER THAN 40 MILLION BOARD FEET OF LUMBER IN </v>
      </c>
    </row>
    <row r="45" spans="1:6" ht="45" customHeight="1">
      <c r="A45" s="21" t="str">
        <f>ConsistentHeaders!A2</f>
        <v>Mill Number</v>
      </c>
      <c r="B45" s="21" t="str">
        <f>ConsistentHeaders!B2</f>
        <v>Company</v>
      </c>
      <c r="C45" s="21" t="str">
        <f>ConsistentHeaders!C2</f>
        <v>Location of Mill</v>
      </c>
      <c r="D45" s="21" t="str">
        <f>ConsistentHeaders!D2</f>
        <v>2009 Forest Region</v>
      </c>
      <c r="E45" s="21" t="str">
        <f>ConsistentHeaders!E2</f>
        <v>2009 Forest District</v>
      </c>
      <c r="F45" s="22" t="s">
        <v>4</v>
      </c>
    </row>
    <row r="46" spans="1:6" ht="30" customHeight="1">
      <c r="A46" s="23"/>
      <c r="B46" s="23"/>
      <c r="C46" s="23"/>
      <c r="D46" s="23"/>
      <c r="E46" s="23"/>
      <c r="F46" s="24" t="s">
        <v>5</v>
      </c>
    </row>
    <row r="47" spans="1:6" ht="23.1" customHeight="1">
      <c r="A47" s="25">
        <f>[3]My_Query!A42</f>
        <v>191</v>
      </c>
      <c r="B47" s="25" t="str">
        <f>[3]My_Query!B42</f>
        <v>Pacific Inland Resources</v>
      </c>
      <c r="C47" s="25" t="str">
        <f>[3]My_Query!C42</f>
        <v>Smithers</v>
      </c>
      <c r="D47" s="25" t="str">
        <f>[3]My_Query!D42</f>
        <v>Northern Interior</v>
      </c>
      <c r="E47" s="25" t="str">
        <f>[3]My_Query!E42</f>
        <v>Skeena Stikine</v>
      </c>
      <c r="F47" s="42">
        <f>[3]My_Query!F42</f>
        <v>265.44</v>
      </c>
    </row>
    <row r="48" spans="1:6" ht="23.1" customHeight="1">
      <c r="A48" s="25">
        <f>[3]My_Query!A43</f>
        <v>552</v>
      </c>
      <c r="B48" s="25" t="str">
        <f>[3]My_Query!B43</f>
        <v>West Fraser Mills Ltd.</v>
      </c>
      <c r="C48" s="25" t="str">
        <f>[3]My_Query!C43</f>
        <v>Chetwynd</v>
      </c>
      <c r="D48" s="25" t="str">
        <f>[3]My_Query!D43</f>
        <v>Northern Interior</v>
      </c>
      <c r="E48" s="25" t="str">
        <f>[3]My_Query!E43</f>
        <v>Peace</v>
      </c>
      <c r="F48" s="42">
        <f>[3]My_Query!F43</f>
        <v>268.8</v>
      </c>
    </row>
    <row r="49" spans="1:6" ht="23.1" customHeight="1">
      <c r="A49" s="25">
        <f>[3]My_Query!A44</f>
        <v>532</v>
      </c>
      <c r="B49" s="25" t="str">
        <f>[3]My_Query!B44</f>
        <v>West Fraser Mills Ltd.</v>
      </c>
      <c r="C49" s="25" t="str">
        <f>[3]My_Query!C44</f>
        <v>LeJac</v>
      </c>
      <c r="D49" s="25" t="str">
        <f>[3]My_Query!D44</f>
        <v>Northern Interior</v>
      </c>
      <c r="E49" s="25" t="str">
        <f>[3]My_Query!E44</f>
        <v>Vanderhoof</v>
      </c>
      <c r="F49" s="42">
        <f>[3]My_Query!F44</f>
        <v>271.68</v>
      </c>
    </row>
    <row r="50" spans="1:6" ht="23.1" customHeight="1">
      <c r="A50" s="25">
        <f>[3]My_Query!A45</f>
        <v>207</v>
      </c>
      <c r="B50" s="25" t="str">
        <f>[3]My_Query!B45</f>
        <v>Ardew Wood Products Ltd</v>
      </c>
      <c r="C50" s="25" t="str">
        <f>[3]My_Query!C45</f>
        <v>Merritt</v>
      </c>
      <c r="D50" s="25" t="str">
        <f>[3]My_Query!D45</f>
        <v>Southern Interior</v>
      </c>
      <c r="E50" s="25" t="str">
        <f>[3]My_Query!E45</f>
        <v>Cascades</v>
      </c>
      <c r="F50" s="42">
        <f>[3]My_Query!F45</f>
        <v>58.57</v>
      </c>
    </row>
    <row r="51" spans="1:6" ht="23.1" customHeight="1">
      <c r="A51" s="25">
        <f>[3]My_Query!A46</f>
        <v>498</v>
      </c>
      <c r="B51" s="25" t="str">
        <f>[3]My_Query!B46</f>
        <v>Aspen Planers Ltd.</v>
      </c>
      <c r="C51" s="25" t="str">
        <f>[3]My_Query!C46</f>
        <v>Merritt</v>
      </c>
      <c r="D51" s="25" t="str">
        <f>[3]My_Query!D46</f>
        <v>Southern Interior</v>
      </c>
      <c r="E51" s="25" t="str">
        <f>[3]My_Query!E46</f>
        <v>Cascades</v>
      </c>
      <c r="F51" s="42">
        <f>[3]My_Query!F46</f>
        <v>192</v>
      </c>
    </row>
    <row r="52" spans="1:6" ht="23.1" customHeight="1">
      <c r="A52" s="25">
        <f>[3]My_Query!A47</f>
        <v>64</v>
      </c>
      <c r="B52" s="25" t="str">
        <f>[3]My_Query!B47</f>
        <v>Canadian Forest Products Ltd.</v>
      </c>
      <c r="C52" s="25" t="str">
        <f>[3]My_Query!C47</f>
        <v>Vavenby</v>
      </c>
      <c r="D52" s="25" t="str">
        <f>[3]My_Query!D47</f>
        <v>Southern Interior</v>
      </c>
      <c r="E52" s="25" t="str">
        <f>[3]My_Query!E47</f>
        <v>Headwaters</v>
      </c>
      <c r="F52" s="42">
        <f>[3]My_Query!F47</f>
        <v>163.97</v>
      </c>
    </row>
    <row r="53" spans="1:6" ht="23.1" customHeight="1">
      <c r="A53" s="25">
        <f>[3]My_Query!A48</f>
        <v>110</v>
      </c>
      <c r="B53" s="25" t="str">
        <f>[3]My_Query!B48</f>
        <v>Canadian Forests Products Ltd.</v>
      </c>
      <c r="C53" s="25" t="str">
        <f>[3]My_Query!C48</f>
        <v>Quesnel</v>
      </c>
      <c r="D53" s="25" t="str">
        <f>[3]My_Query!D48</f>
        <v>Southern Interior</v>
      </c>
      <c r="E53" s="25" t="str">
        <f>[3]My_Query!E48</f>
        <v>Quesnel</v>
      </c>
      <c r="F53" s="42">
        <f>[3]My_Query!F48</f>
        <v>218.88</v>
      </c>
    </row>
    <row r="54" spans="1:6" ht="23.1" customHeight="1">
      <c r="A54" s="25">
        <f>[3]My_Query!A49</f>
        <v>45</v>
      </c>
      <c r="B54" s="25" t="str">
        <f>[3]My_Query!B49</f>
        <v>Downie Timber Limited</v>
      </c>
      <c r="C54" s="25" t="str">
        <f>[3]My_Query!C49</f>
        <v>Revelstoke</v>
      </c>
      <c r="D54" s="25" t="str">
        <f>[3]My_Query!D49</f>
        <v>Southern Interior</v>
      </c>
      <c r="E54" s="25" t="str">
        <f>[3]My_Query!E49</f>
        <v>Columbia</v>
      </c>
      <c r="F54" s="42">
        <f>[3]My_Query!F49</f>
        <v>105.6</v>
      </c>
    </row>
    <row r="55" spans="1:6" ht="23.1" customHeight="1">
      <c r="A55" s="25">
        <f>[3]My_Query!A50</f>
        <v>86</v>
      </c>
      <c r="B55" s="25" t="str">
        <f>[3]My_Query!B50</f>
        <v>Galloway Lumber Co. Ltd.</v>
      </c>
      <c r="C55" s="25" t="str">
        <f>[3]My_Query!C50</f>
        <v>Galloway</v>
      </c>
      <c r="D55" s="25" t="str">
        <f>[3]My_Query!D50</f>
        <v>Southern Interior</v>
      </c>
      <c r="E55" s="25" t="str">
        <f>[3]My_Query!E50</f>
        <v>Rocky Mountain</v>
      </c>
      <c r="F55" s="42">
        <f>[3]My_Query!F50</f>
        <v>70.08</v>
      </c>
    </row>
    <row r="56" spans="1:6" ht="23.1" customHeight="1">
      <c r="A56" s="25">
        <f>[3]My_Query!A51</f>
        <v>66</v>
      </c>
      <c r="B56" s="25" t="str">
        <f>[3]My_Query!B51</f>
        <v>Gilbert Smith Forest Products Ltd.</v>
      </c>
      <c r="C56" s="25" t="str">
        <f>[3]My_Query!C51</f>
        <v>Barriere</v>
      </c>
      <c r="D56" s="25" t="str">
        <f>[3]My_Query!D51</f>
        <v>Southern Interior</v>
      </c>
      <c r="E56" s="25" t="str">
        <f>[3]My_Query!E51</f>
        <v>Kamloops</v>
      </c>
      <c r="F56" s="42">
        <f>[3]My_Query!F51</f>
        <v>41.76</v>
      </c>
    </row>
    <row r="57" spans="1:6" ht="23.1" customHeight="1">
      <c r="A57" s="25">
        <f>[3]My_Query!A52</f>
        <v>14</v>
      </c>
      <c r="B57" s="25" t="str">
        <f>[3]My_Query!B52</f>
        <v>Gorman Bros Lumber Ltd.</v>
      </c>
      <c r="C57" s="25" t="str">
        <f>[3]My_Query!C52</f>
        <v>Westbank</v>
      </c>
      <c r="D57" s="25" t="str">
        <f>[3]My_Query!D52</f>
        <v>Southern Interior</v>
      </c>
      <c r="E57" s="25" t="str">
        <f>[3]My_Query!E52</f>
        <v>Okanagan Shuswap</v>
      </c>
      <c r="F57" s="42">
        <f>[3]My_Query!F52</f>
        <v>124.8</v>
      </c>
    </row>
    <row r="58" spans="1:6" ht="23.1" customHeight="1">
      <c r="A58" s="25">
        <f>[3]My_Query!A53</f>
        <v>62</v>
      </c>
      <c r="B58" s="25" t="str">
        <f>[3]My_Query!B53</f>
        <v>International Forest Products Ltd.</v>
      </c>
      <c r="C58" s="25" t="str">
        <f>[3]My_Query!C53</f>
        <v>Castlegar</v>
      </c>
      <c r="D58" s="25" t="str">
        <f>[3]My_Query!D53</f>
        <v>Southern Interior</v>
      </c>
      <c r="E58" s="25" t="str">
        <f>[3]My_Query!E53</f>
        <v>Arrow Boundary</v>
      </c>
      <c r="F58" s="42">
        <f>[3]My_Query!F53</f>
        <v>240</v>
      </c>
    </row>
    <row r="59" spans="1:6" ht="23.1" customHeight="1">
      <c r="A59" s="25">
        <f>[3]My_Query!A54</f>
        <v>30</v>
      </c>
      <c r="B59" s="25" t="str">
        <f>[3]My_Query!B54</f>
        <v>International Forest Products Ltd.</v>
      </c>
      <c r="C59" s="25" t="str">
        <f>[3]My_Query!C54</f>
        <v>Grand Forks</v>
      </c>
      <c r="D59" s="25" t="str">
        <f>[3]My_Query!D54</f>
        <v>Southern Interior</v>
      </c>
      <c r="E59" s="25" t="str">
        <f>[3]My_Query!E54</f>
        <v>Arrow Boundary</v>
      </c>
      <c r="F59" s="42">
        <f>[3]My_Query!F54</f>
        <v>120</v>
      </c>
    </row>
    <row r="60" spans="1:6" ht="23.1" customHeight="1">
      <c r="A60" s="25">
        <f>[3]My_Query!A55</f>
        <v>70</v>
      </c>
      <c r="B60" s="25" t="str">
        <f>[3]My_Query!B55</f>
        <v>International Forest Products Ltd.</v>
      </c>
      <c r="C60" s="25" t="str">
        <f>[3]My_Query!C55</f>
        <v>Adams Lake</v>
      </c>
      <c r="D60" s="25" t="str">
        <f>[3]My_Query!D55</f>
        <v>Southern Interior</v>
      </c>
      <c r="E60" s="25" t="str">
        <f>[3]My_Query!E55</f>
        <v>Kamloops</v>
      </c>
      <c r="F60" s="42">
        <f>[3]My_Query!F55</f>
        <v>344.64</v>
      </c>
    </row>
    <row r="61" spans="1:6" ht="23.1" customHeight="1">
      <c r="A61" s="25">
        <f>[3]My_Query!A56</f>
        <v>88</v>
      </c>
      <c r="B61" s="25" t="str">
        <f>[3]My_Query!B56</f>
        <v>J H Huscroft Ltd.</v>
      </c>
      <c r="C61" s="25" t="str">
        <f>[3]My_Query!C56</f>
        <v>Erickson</v>
      </c>
      <c r="D61" s="25" t="str">
        <f>[3]My_Query!D56</f>
        <v>Southern Interior</v>
      </c>
      <c r="E61" s="25" t="str">
        <f>[3]My_Query!E56</f>
        <v>Kootenay Lake</v>
      </c>
      <c r="F61" s="42">
        <f>[3]My_Query!F56</f>
        <v>57.6</v>
      </c>
    </row>
    <row r="62" spans="1:6" ht="23.1" customHeight="1">
      <c r="A62" s="25">
        <f>[3]My_Query!A57</f>
        <v>50</v>
      </c>
      <c r="B62" s="25" t="str">
        <f>[3]My_Query!B57</f>
        <v>Kalesnikoff Lumber Co. Ltd.</v>
      </c>
      <c r="C62" s="25" t="str">
        <f>[3]My_Query!C57</f>
        <v>Thrums</v>
      </c>
      <c r="D62" s="25" t="str">
        <f>[3]My_Query!D57</f>
        <v>Southern Interior</v>
      </c>
      <c r="E62" s="25" t="str">
        <f>[3]My_Query!E57</f>
        <v>Arrow Boundary</v>
      </c>
      <c r="F62" s="42">
        <f>[3]My_Query!F57</f>
        <v>72</v>
      </c>
    </row>
    <row r="63" spans="1:6" ht="23.1" customHeight="1">
      <c r="A63" s="25">
        <f>[3]My_Query!A58</f>
        <v>603</v>
      </c>
      <c r="B63" s="25" t="str">
        <f>[3]My_Query!B58</f>
        <v>Meadow Creek Cedar Ltd.</v>
      </c>
      <c r="C63" s="25" t="str">
        <f>[3]My_Query!C58</f>
        <v>Cooper Creek</v>
      </c>
      <c r="D63" s="25" t="str">
        <f>[3]My_Query!D58</f>
        <v>Southern Interior</v>
      </c>
      <c r="E63" s="25" t="str">
        <f>[3]My_Query!E58</f>
        <v>Kootenay Lake</v>
      </c>
      <c r="F63" s="42">
        <f>[3]My_Query!F58</f>
        <v>48</v>
      </c>
    </row>
    <row r="64" spans="1:6" ht="23.1" customHeight="1">
      <c r="A64" s="25">
        <f>[3]My_Query!A59</f>
        <v>618</v>
      </c>
      <c r="B64" s="25" t="str">
        <f>[3]My_Query!B59</f>
        <v>North Enderby Timber Ltd.</v>
      </c>
      <c r="C64" s="25" t="str">
        <f>[3]My_Query!C59</f>
        <v>Enderby</v>
      </c>
      <c r="D64" s="25" t="str">
        <f>[3]My_Query!D59</f>
        <v>Southern Interior</v>
      </c>
      <c r="E64" s="25" t="str">
        <f>[3]My_Query!E59</f>
        <v>Okanagan Shuswap</v>
      </c>
      <c r="F64" s="42">
        <f>[3]My_Query!F59</f>
        <v>48</v>
      </c>
    </row>
    <row r="65" spans="1:6" ht="23.1" customHeight="1">
      <c r="A65" s="25">
        <f>[3]My_Query!A60</f>
        <v>626</v>
      </c>
      <c r="B65" s="25" t="str">
        <f>[3]My_Query!B60</f>
        <v>Porcupine Wood Products Ltd.</v>
      </c>
      <c r="C65" s="25" t="str">
        <f>[3]My_Query!C60</f>
        <v>Salmo</v>
      </c>
      <c r="D65" s="25" t="str">
        <f>[3]My_Query!D60</f>
        <v>Southern Interior</v>
      </c>
      <c r="E65" s="25" t="str">
        <f>[3]My_Query!E60</f>
        <v>Arrow Boundary</v>
      </c>
      <c r="F65" s="42">
        <f>[3]My_Query!F60</f>
        <v>57.6</v>
      </c>
    </row>
    <row r="66" spans="1:6" ht="23.1" customHeight="1">
      <c r="A66" s="25">
        <f>[3]My_Query!A61</f>
        <v>740</v>
      </c>
      <c r="B66" s="25" t="str">
        <f>[3]My_Query!B61</f>
        <v>Riverwest Forest Products Limited</v>
      </c>
      <c r="C66" s="25" t="str">
        <f>[3]My_Query!C61</f>
        <v>Hanceville</v>
      </c>
      <c r="D66" s="25" t="str">
        <f>[3]My_Query!D61</f>
        <v>Southern Interior</v>
      </c>
      <c r="E66" s="25" t="str">
        <f>[3]My_Query!E61</f>
        <v>Chilcotin</v>
      </c>
      <c r="F66" s="42">
        <f>[3]My_Query!F61</f>
        <v>72</v>
      </c>
    </row>
    <row r="67" spans="1:6" ht="23.1" customHeight="1">
      <c r="A67" s="25">
        <f>[3]My_Query!A62</f>
        <v>750</v>
      </c>
      <c r="B67" s="25" t="str">
        <f>[3]My_Query!B62</f>
        <v>Sigurdson Forest Products Ltd</v>
      </c>
      <c r="C67" s="25" t="str">
        <f>[3]My_Query!C62</f>
        <v>Williams Lake</v>
      </c>
      <c r="D67" s="25" t="str">
        <f>[3]My_Query!D62</f>
        <v>Southern Interior</v>
      </c>
      <c r="E67" s="25" t="str">
        <f>[3]My_Query!E62</f>
        <v>Central Cariboo</v>
      </c>
      <c r="F67" s="42">
        <f>[3]My_Query!F62</f>
        <v>72</v>
      </c>
    </row>
    <row r="68" spans="1:6" ht="23.1" customHeight="1">
      <c r="A68" s="25">
        <f>[3]My_Query!A63</f>
        <v>55</v>
      </c>
      <c r="B68" s="25" t="str">
        <f>[3]My_Query!B63</f>
        <v>Springer Creek Forest Products</v>
      </c>
      <c r="C68" s="25" t="str">
        <f>[3]My_Query!C63</f>
        <v>Slocan</v>
      </c>
      <c r="D68" s="25" t="str">
        <f>[3]My_Query!D63</f>
        <v>Southern Interior</v>
      </c>
      <c r="E68" s="25" t="str">
        <f>[3]My_Query!E63</f>
        <v>Arrow Boundary</v>
      </c>
      <c r="F68" s="42">
        <f>[3]My_Query!F63</f>
        <v>115.2</v>
      </c>
    </row>
    <row r="69" spans="1:6" ht="23.1" customHeight="1">
      <c r="A69" s="25">
        <f>[3]My_Query!A64</f>
        <v>79</v>
      </c>
      <c r="B69" s="25" t="str">
        <f>[3]My_Query!B64</f>
        <v>Tembec Industries Ltd.</v>
      </c>
      <c r="C69" s="25" t="str">
        <f>[3]My_Query!C64</f>
        <v>Canal Flats</v>
      </c>
      <c r="D69" s="25" t="str">
        <f>[3]My_Query!D64</f>
        <v>Southern Interior</v>
      </c>
      <c r="E69" s="25" t="str">
        <f>[3]My_Query!E64</f>
        <v>Rocky Mountain</v>
      </c>
      <c r="F69" s="42">
        <f>[3]My_Query!F64</f>
        <v>173.28</v>
      </c>
    </row>
    <row r="70" spans="1:6" ht="23.1" customHeight="1">
      <c r="A70" s="25">
        <f>[3]My_Query!A65</f>
        <v>82</v>
      </c>
      <c r="B70" s="25" t="str">
        <f>[3]My_Query!B65</f>
        <v>Tembec Industries Ltd.</v>
      </c>
      <c r="C70" s="25" t="str">
        <f>[3]My_Query!C65</f>
        <v>Elko</v>
      </c>
      <c r="D70" s="25" t="str">
        <f>[3]My_Query!D65</f>
        <v>Southern Interior</v>
      </c>
      <c r="E70" s="25" t="str">
        <f>[3]My_Query!E65</f>
        <v>Rocky Mountain</v>
      </c>
      <c r="F70" s="42">
        <f>[3]My_Query!F65</f>
        <v>154.56</v>
      </c>
    </row>
    <row r="71" spans="1:6" ht="23.1" customHeight="1">
      <c r="A71" s="25">
        <f>[3]My_Query!A66</f>
        <v>107</v>
      </c>
      <c r="B71" s="25" t="str">
        <f>[3]My_Query!B66</f>
        <v>Tolko Industries Ltd</v>
      </c>
      <c r="C71" s="25" t="str">
        <f>[3]My_Query!C66</f>
        <v>Williams Lake</v>
      </c>
      <c r="D71" s="25" t="str">
        <f>[3]My_Query!D66</f>
        <v>Southern Interior</v>
      </c>
      <c r="E71" s="25" t="str">
        <f>[3]My_Query!E66</f>
        <v>Central Cariboo</v>
      </c>
      <c r="F71" s="42">
        <f>[3]My_Query!F66</f>
        <v>196.8</v>
      </c>
    </row>
    <row r="72" spans="1:6" ht="23.1" customHeight="1">
      <c r="A72" s="25">
        <f>[3]My_Query!A67</f>
        <v>103</v>
      </c>
      <c r="B72" s="25" t="str">
        <f>[3]My_Query!B67</f>
        <v>Tolko Industries Ltd</v>
      </c>
      <c r="C72" s="25" t="str">
        <f>[3]My_Query!C67</f>
        <v>Williams Lake</v>
      </c>
      <c r="D72" s="25" t="str">
        <f>[3]My_Query!D67</f>
        <v>Southern Interior</v>
      </c>
      <c r="E72" s="25" t="str">
        <f>[3]My_Query!E67</f>
        <v>Central Cariboo</v>
      </c>
      <c r="F72" s="42">
        <f>[3]My_Query!F67</f>
        <v>285.60000000000002</v>
      </c>
    </row>
    <row r="73" spans="1:6" ht="23.1" customHeight="1">
      <c r="A73" s="25">
        <f>[3]My_Query!A68</f>
        <v>25</v>
      </c>
      <c r="B73" s="25" t="str">
        <f>[3]My_Query!B68</f>
        <v>Tolko Industries Ltd.</v>
      </c>
      <c r="C73" s="25" t="str">
        <f>[3]My_Query!C68</f>
        <v>Merritt</v>
      </c>
      <c r="D73" s="25" t="str">
        <f>[3]My_Query!D68</f>
        <v>Southern Interior</v>
      </c>
      <c r="E73" s="25" t="str">
        <f>[3]My_Query!E68</f>
        <v>Cascades</v>
      </c>
      <c r="F73" s="42">
        <f>[3]My_Query!F68</f>
        <v>264</v>
      </c>
    </row>
    <row r="74" spans="1:6" ht="23.1" customHeight="1">
      <c r="A74" s="25">
        <f>[3]My_Query!A69</f>
        <v>20</v>
      </c>
      <c r="B74" s="25" t="str">
        <f>[3]My_Query!B69</f>
        <v>Tolko Industries Ltd.</v>
      </c>
      <c r="C74" s="25" t="str">
        <f>[3]My_Query!C69</f>
        <v>Lavington</v>
      </c>
      <c r="D74" s="25" t="str">
        <f>[3]My_Query!D69</f>
        <v>Southern Interior</v>
      </c>
      <c r="E74" s="25" t="str">
        <f>[3]My_Query!E69</f>
        <v>Okanagan Shuswap</v>
      </c>
      <c r="F74" s="42">
        <f>[3]My_Query!F69</f>
        <v>230.4</v>
      </c>
    </row>
    <row r="75" spans="1:6" ht="23.1" customHeight="1">
      <c r="A75" s="25">
        <f>[3]My_Query!A70</f>
        <v>68</v>
      </c>
      <c r="B75" s="25" t="str">
        <f>[3]My_Query!B70</f>
        <v>Tolko Industries Ltd.</v>
      </c>
      <c r="C75" s="25" t="str">
        <f>[3]My_Query!C70</f>
        <v>Armstrong</v>
      </c>
      <c r="D75" s="25" t="str">
        <f>[3]My_Query!D70</f>
        <v>Southern Interior</v>
      </c>
      <c r="E75" s="25" t="str">
        <f>[3]My_Query!E70</f>
        <v>Okanagan Shuswap</v>
      </c>
      <c r="F75" s="42">
        <f>[3]My_Query!F70</f>
        <v>232.8</v>
      </c>
    </row>
    <row r="76" spans="1:6" ht="23.1" customHeight="1">
      <c r="A76" s="25">
        <f>[3]My_Query!A71</f>
        <v>67</v>
      </c>
      <c r="B76" s="25" t="str">
        <f>[3]My_Query!B71</f>
        <v>Tolko Industries Ltd.</v>
      </c>
      <c r="C76" s="25" t="str">
        <f>[3]My_Query!C71</f>
        <v>Kelowna</v>
      </c>
      <c r="D76" s="25" t="str">
        <f>[3]My_Query!D71</f>
        <v>Southern Interior</v>
      </c>
      <c r="E76" s="25" t="str">
        <f>[3]My_Query!E71</f>
        <v>Okanagan Shuswap</v>
      </c>
      <c r="F76" s="42">
        <f>[3]My_Query!F71</f>
        <v>189.6</v>
      </c>
    </row>
    <row r="77" spans="1:6" ht="23.1" customHeight="1">
      <c r="A77" s="25">
        <f>[3]My_Query!A72</f>
        <v>98</v>
      </c>
      <c r="B77" s="25" t="str">
        <f>[3]My_Query!B72</f>
        <v>Tolko Industries Ltd.</v>
      </c>
      <c r="C77" s="25" t="str">
        <f>[3]My_Query!C72</f>
        <v>Quesnel</v>
      </c>
      <c r="D77" s="25" t="str">
        <f>[3]My_Query!D72</f>
        <v>Southern Interior</v>
      </c>
      <c r="E77" s="25" t="str">
        <f>[3]My_Query!E72</f>
        <v>Quesnel</v>
      </c>
      <c r="F77" s="42">
        <f>[3]My_Query!F72</f>
        <v>192</v>
      </c>
    </row>
    <row r="78" spans="1:6" ht="23.1" customHeight="1">
      <c r="A78" s="25">
        <f>[3]My_Query!A73</f>
        <v>31</v>
      </c>
      <c r="B78" s="25" t="str">
        <f>[3]My_Query!B73</f>
        <v>Vaagen Fibre Canada</v>
      </c>
      <c r="C78" s="25" t="str">
        <f>[3]My_Query!C73</f>
        <v>Midway</v>
      </c>
      <c r="D78" s="25" t="str">
        <f>[3]My_Query!D73</f>
        <v>Southern Interior</v>
      </c>
      <c r="E78" s="25" t="str">
        <f>[3]My_Query!E73</f>
        <v>Arrow Boundary</v>
      </c>
      <c r="F78" s="42">
        <f>[3]My_Query!F73</f>
        <v>134.4</v>
      </c>
    </row>
    <row r="79" spans="1:6" ht="23.1" customHeight="1">
      <c r="A79" s="25">
        <f>[3]My_Query!A74</f>
        <v>114</v>
      </c>
      <c r="B79" s="25" t="str">
        <f>[3]My_Query!B74</f>
        <v>West Fraser Mills Ltd</v>
      </c>
      <c r="C79" s="25" t="str">
        <f>[3]My_Query!C74</f>
        <v>Williams Lake</v>
      </c>
      <c r="D79" s="25" t="str">
        <f>[3]My_Query!D74</f>
        <v>Southern Interior</v>
      </c>
      <c r="E79" s="25" t="str">
        <f>[3]My_Query!E74</f>
        <v>Central Cariboo</v>
      </c>
      <c r="F79" s="42">
        <f>[3]My_Query!F74</f>
        <v>170.4</v>
      </c>
    </row>
    <row r="80" spans="1:6" ht="23.1" customHeight="1">
      <c r="A80" s="25">
        <f>[3]My_Query!A75</f>
        <v>113</v>
      </c>
      <c r="B80" s="25" t="str">
        <f>[3]My_Query!B75</f>
        <v>West Fraser Mills Ltd.</v>
      </c>
      <c r="C80" s="25" t="str">
        <f>[3]My_Query!C75</f>
        <v>Quesnel</v>
      </c>
      <c r="D80" s="25" t="str">
        <f>[3]My_Query!D75</f>
        <v>Southern Interior</v>
      </c>
      <c r="E80" s="25" t="str">
        <f>[3]My_Query!E75</f>
        <v>Quesnel</v>
      </c>
      <c r="F80" s="42">
        <f>[3]My_Query!F75</f>
        <v>370.56</v>
      </c>
    </row>
    <row r="81" spans="1:6" ht="23.1" customHeight="1">
      <c r="A81" s="25">
        <f>[3]My_Query!A76</f>
        <v>95</v>
      </c>
      <c r="B81" s="25" t="str">
        <f>[3]My_Query!B76</f>
        <v>West Fraser Mills Ltd.</v>
      </c>
      <c r="C81" s="25" t="str">
        <f>[3]My_Query!C76</f>
        <v>100 Mile House</v>
      </c>
      <c r="D81" s="25" t="str">
        <f>[3]My_Query!D76</f>
        <v>Southern Interior</v>
      </c>
      <c r="E81" s="25" t="str">
        <f>[3]My_Query!E76</f>
        <v>100 Mile House</v>
      </c>
      <c r="F81" s="42">
        <f>[3]My_Query!F76</f>
        <v>355.93</v>
      </c>
    </row>
    <row r="82" spans="1:6" ht="23.1" customHeight="1">
      <c r="A82" s="25">
        <f>[3]My_Query!A77</f>
        <v>214</v>
      </c>
      <c r="B82" s="25" t="str">
        <f>[3]My_Query!B77</f>
        <v>West Fraser Mills Ltd.</v>
      </c>
      <c r="C82" s="25" t="str">
        <f>[3]My_Query!C77</f>
        <v>Clinton</v>
      </c>
      <c r="D82" s="25" t="str">
        <f>[3]My_Query!D77</f>
        <v>Southern Interior</v>
      </c>
      <c r="E82" s="25" t="str">
        <f>[3]My_Query!E77</f>
        <v>100 Mile House</v>
      </c>
      <c r="F82" s="42">
        <f>[3]My_Query!F77</f>
        <v>240</v>
      </c>
    </row>
    <row r="83" spans="1:6" ht="23.1" customHeight="1">
      <c r="A83" s="25">
        <f>[3]My_Query!A78</f>
        <v>29</v>
      </c>
      <c r="B83" s="25" t="str">
        <f>[3]My_Query!B78</f>
        <v>Weyerhaeuser Company Ltd.</v>
      </c>
      <c r="C83" s="25" t="str">
        <f>[3]My_Query!C78</f>
        <v>Princeton</v>
      </c>
      <c r="D83" s="25" t="str">
        <f>[3]My_Query!D78</f>
        <v>Southern Interior</v>
      </c>
      <c r="E83" s="25" t="str">
        <f>[3]My_Query!E78</f>
        <v>Cascades</v>
      </c>
      <c r="F83" s="42">
        <f>[3]My_Query!F78</f>
        <v>171.36</v>
      </c>
    </row>
    <row r="84" spans="1:6" ht="24" customHeight="1">
      <c r="A84" s="25"/>
      <c r="B84" s="25"/>
      <c r="C84" s="25"/>
      <c r="D84" s="25"/>
      <c r="E84" s="25"/>
      <c r="F84" s="25"/>
    </row>
    <row r="85" spans="1:6" ht="24" customHeight="1">
      <c r="A85" s="25"/>
      <c r="B85" s="25"/>
      <c r="C85" s="25"/>
      <c r="D85" s="25"/>
      <c r="E85" s="25"/>
      <c r="F85" s="25"/>
    </row>
    <row r="86" spans="1:6" ht="24" customHeight="1">
      <c r="A86" s="25"/>
      <c r="B86" s="25"/>
      <c r="C86" s="25"/>
      <c r="D86" s="25"/>
      <c r="E86" s="25"/>
      <c r="F86" s="25"/>
    </row>
    <row r="87" spans="1:6" ht="24" customHeight="1">
      <c r="A87" s="25"/>
      <c r="B87" s="25"/>
      <c r="C87" s="25"/>
      <c r="D87" s="25"/>
      <c r="E87" s="25"/>
      <c r="F87" s="25"/>
    </row>
    <row r="88" spans="1:6" ht="24.95" customHeight="1">
      <c r="A88" s="25"/>
      <c r="B88" s="25"/>
      <c r="C88" s="25"/>
      <c r="D88" s="25"/>
      <c r="E88" s="25"/>
      <c r="F88" s="25"/>
    </row>
    <row r="89" spans="1:6" ht="24.95" customHeight="1">
      <c r="A89" s="25"/>
      <c r="B89" s="25"/>
      <c r="C89" s="25"/>
      <c r="D89" s="25"/>
      <c r="E89" s="25"/>
      <c r="F89" s="25"/>
    </row>
    <row r="90" spans="1:6" ht="24.95" customHeight="1">
      <c r="A90" s="25"/>
      <c r="B90" s="25"/>
      <c r="C90" s="25"/>
      <c r="D90" s="25"/>
      <c r="E90" s="25"/>
      <c r="F90" s="25"/>
    </row>
    <row r="91" spans="1:6" ht="24.95" customHeight="1">
      <c r="A91" s="25"/>
      <c r="B91" s="25"/>
      <c r="C91" s="25"/>
      <c r="D91" s="25"/>
      <c r="E91" s="25"/>
      <c r="F91" s="25"/>
    </row>
    <row r="92" spans="1:6" ht="24.95" customHeight="1">
      <c r="A92" s="25"/>
      <c r="B92" s="25"/>
      <c r="C92" s="25"/>
      <c r="D92" s="25"/>
      <c r="E92" s="25"/>
      <c r="F92" s="25"/>
    </row>
    <row r="93" spans="1:6" ht="24.95" customHeight="1">
      <c r="A93" s="25"/>
      <c r="B93" s="25"/>
      <c r="C93" s="25"/>
      <c r="D93" s="25"/>
      <c r="E93" s="25"/>
      <c r="F93" s="25"/>
    </row>
    <row r="94" spans="1:6" ht="24.95" customHeight="1">
      <c r="A94" s="25"/>
      <c r="B94" s="25"/>
      <c r="C94" s="25"/>
      <c r="D94" s="25"/>
      <c r="E94" s="25"/>
      <c r="F94" s="25"/>
    </row>
    <row r="95" spans="1:6" ht="24.95" customHeight="1">
      <c r="A95" s="25"/>
      <c r="B95" s="25"/>
      <c r="C95" s="25"/>
      <c r="D95" s="25"/>
      <c r="E95" s="25"/>
      <c r="F95" s="25"/>
    </row>
    <row r="96" spans="1:6" ht="24.95" customHeight="1">
      <c r="A96" s="25"/>
      <c r="B96" s="25"/>
      <c r="C96" s="25"/>
      <c r="D96" s="25"/>
      <c r="E96" s="25"/>
      <c r="F96" s="25"/>
    </row>
    <row r="97" spans="1:6" ht="24.95" customHeight="1">
      <c r="A97" s="25"/>
      <c r="B97" s="25"/>
      <c r="C97" s="25"/>
      <c r="D97" s="25"/>
      <c r="E97" s="25"/>
      <c r="F97" s="25"/>
    </row>
    <row r="98" spans="1:6" ht="24.95" customHeight="1">
      <c r="A98" s="25"/>
      <c r="B98" s="25"/>
      <c r="C98" s="25"/>
      <c r="D98" s="25"/>
      <c r="E98" s="25"/>
      <c r="F98" s="25"/>
    </row>
    <row r="99" spans="1:6" ht="24.95" customHeight="1">
      <c r="A99" s="25"/>
      <c r="B99" s="25"/>
      <c r="C99" s="25"/>
      <c r="D99" s="25"/>
      <c r="E99" s="25"/>
      <c r="F99" s="25"/>
    </row>
    <row r="100" spans="1:6" ht="24.95" customHeight="1">
      <c r="A100" s="25"/>
      <c r="B100" s="25"/>
      <c r="C100" s="25"/>
      <c r="D100" s="25"/>
      <c r="E100" s="25"/>
      <c r="F100" s="25"/>
    </row>
    <row r="101" spans="1:6" ht="24.95" customHeight="1">
      <c r="A101" s="25"/>
      <c r="B101" s="25"/>
      <c r="C101" s="25"/>
      <c r="D101" s="25"/>
      <c r="E101" s="25"/>
      <c r="F101" s="25"/>
    </row>
    <row r="102" spans="1:6" ht="24.95" customHeight="1">
      <c r="A102" s="25"/>
      <c r="B102" s="25"/>
      <c r="C102" s="25"/>
      <c r="D102" s="25"/>
      <c r="E102" s="25"/>
      <c r="F102" s="25"/>
    </row>
    <row r="103" spans="1:6" ht="24.95" customHeight="1">
      <c r="A103" s="25"/>
      <c r="B103" s="25"/>
      <c r="C103" s="25"/>
      <c r="D103" s="25"/>
      <c r="E103" s="25"/>
      <c r="F103" s="25"/>
    </row>
    <row r="104" spans="1:6" ht="24.95" customHeight="1">
      <c r="A104" s="25"/>
      <c r="B104" s="25"/>
      <c r="C104" s="25"/>
      <c r="D104" s="25"/>
      <c r="E104" s="25"/>
      <c r="F104" s="25"/>
    </row>
    <row r="105" spans="1:6" ht="24.95" customHeight="1">
      <c r="A105" s="25"/>
      <c r="B105" s="25"/>
      <c r="C105" s="25"/>
      <c r="D105" s="25"/>
      <c r="E105" s="25"/>
      <c r="F105" s="25"/>
    </row>
    <row r="106" spans="1:6" ht="24.95" customHeight="1">
      <c r="A106" s="25"/>
      <c r="B106" s="25"/>
      <c r="C106" s="25"/>
      <c r="D106" s="25"/>
      <c r="E106" s="25"/>
      <c r="F106" s="25"/>
    </row>
    <row r="107" spans="1:6" ht="24.95" customHeight="1">
      <c r="A107" s="25"/>
      <c r="B107" s="25"/>
      <c r="C107" s="25"/>
      <c r="D107" s="25"/>
      <c r="E107" s="25"/>
      <c r="F107" s="25"/>
    </row>
    <row r="108" spans="1:6" ht="24.95" customHeight="1">
      <c r="A108" s="25"/>
      <c r="B108" s="25"/>
      <c r="C108" s="25"/>
      <c r="D108" s="25"/>
      <c r="E108" s="25"/>
      <c r="F108" s="25"/>
    </row>
    <row r="109" spans="1:6" ht="24.95" customHeight="1">
      <c r="A109" s="25"/>
      <c r="B109" s="25"/>
      <c r="C109" s="25"/>
      <c r="D109" s="25"/>
      <c r="E109" s="25"/>
      <c r="F109" s="25"/>
    </row>
    <row r="110" spans="1:6" ht="24.95" customHeight="1">
      <c r="A110" s="25"/>
      <c r="B110" s="25"/>
      <c r="C110" s="25"/>
      <c r="D110" s="25"/>
      <c r="E110" s="25"/>
      <c r="F110" s="25"/>
    </row>
    <row r="111" spans="1:6" ht="24.95" customHeight="1">
      <c r="A111" s="25"/>
      <c r="B111" s="25"/>
      <c r="C111" s="25"/>
      <c r="D111" s="25"/>
      <c r="E111" s="25"/>
      <c r="F111" s="25"/>
    </row>
    <row r="112" spans="1:6" ht="24.95" customHeight="1">
      <c r="A112" s="25"/>
      <c r="B112" s="25"/>
      <c r="C112" s="25"/>
      <c r="D112" s="25"/>
      <c r="E112" s="25"/>
      <c r="F112" s="25"/>
    </row>
    <row r="113" spans="1:6" ht="24.95" customHeight="1">
      <c r="A113" s="25"/>
      <c r="B113" s="25"/>
      <c r="C113" s="25"/>
      <c r="D113" s="25"/>
      <c r="E113" s="25"/>
      <c r="F113" s="25"/>
    </row>
    <row r="114" spans="1:6" ht="24.95" customHeight="1">
      <c r="A114" s="25"/>
      <c r="B114" s="25"/>
      <c r="C114" s="25"/>
      <c r="D114" s="25"/>
      <c r="E114" s="25"/>
      <c r="F114" s="25"/>
    </row>
  </sheetData>
  <sortState ref="A4:F111">
    <sortCondition ref="B4:B111"/>
    <sortCondition ref="A4:A111"/>
  </sortState>
  <pageMargins left="0.70866141732283472" right="0.70866141732283472" top="0.74803149606299213" bottom="0.74803149606299213" header="0.31496062992125984" footer="0.31496062992125984"/>
  <pageSetup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75"/>
  <sheetViews>
    <sheetView topLeftCell="A46" zoomScaleNormal="100" zoomScaleSheetLayoutView="100" workbookViewId="0">
      <selection activeCell="A41" sqref="A41:F62"/>
    </sheetView>
  </sheetViews>
  <sheetFormatPr defaultRowHeight="15"/>
  <cols>
    <col min="1" max="1" width="10.85546875" style="19" customWidth="1"/>
    <col min="2" max="2" width="41" style="20" customWidth="1"/>
    <col min="3" max="3" width="19.7109375" style="20" customWidth="1"/>
    <col min="4" max="4" width="21.42578125" style="20" customWidth="1"/>
    <col min="5" max="5" width="30.42578125" style="20" customWidth="1"/>
    <col min="6" max="6" width="13.7109375" style="20" customWidth="1"/>
  </cols>
  <sheetData>
    <row r="1" spans="1:6" ht="15.75">
      <c r="A1" s="50"/>
      <c r="B1" s="51"/>
      <c r="C1" s="51"/>
      <c r="D1" s="51"/>
      <c r="E1" s="51"/>
      <c r="F1" s="52" t="str">
        <f>"LUMBER MILLS WITH CAPACITY LESS THAN 40 MILLION BOARD FEET OF LUMBER IN "&amp;ConsistentHeaders!C1</f>
        <v>LUMBER MILLS WITH CAPACITY LESS THAN 40 MILLION BOARD FEET OF LUMBER IN 2011</v>
      </c>
    </row>
    <row r="2" spans="1:6" ht="45">
      <c r="A2" s="21" t="str">
        <f>ConsistentHeaders!A2</f>
        <v>Mill Number</v>
      </c>
      <c r="B2" s="21" t="str">
        <f>ConsistentHeaders!B2</f>
        <v>Company</v>
      </c>
      <c r="C2" s="21" t="str">
        <f>ConsistentHeaders!C2</f>
        <v>Location of Mill</v>
      </c>
      <c r="D2" s="21" t="str">
        <f>ConsistentHeaders!D2</f>
        <v>2009 Forest Region</v>
      </c>
      <c r="E2" s="21" t="str">
        <f>ConsistentHeaders!E2</f>
        <v>2009 Forest District</v>
      </c>
      <c r="F2" s="22" t="s">
        <v>4</v>
      </c>
    </row>
    <row r="3" spans="1:6" ht="30">
      <c r="A3" s="23"/>
      <c r="B3" s="23"/>
      <c r="C3" s="23"/>
      <c r="D3" s="23"/>
      <c r="E3" s="23"/>
      <c r="F3" s="24" t="s">
        <v>5</v>
      </c>
    </row>
    <row r="4" spans="1:6" ht="24.95" customHeight="1">
      <c r="A4" s="25">
        <f>[4]My_Query!A2</f>
        <v>9</v>
      </c>
      <c r="B4" s="25" t="str">
        <f>[4]My_Query!B2</f>
        <v>A J Forest Products ltd.</v>
      </c>
      <c r="C4" s="25" t="str">
        <f>[4]My_Query!C2</f>
        <v>Brackendale</v>
      </c>
      <c r="D4" s="25" t="str">
        <f>[4]My_Query!D2</f>
        <v>Coast</v>
      </c>
      <c r="E4" s="25" t="str">
        <f>[4]My_Query!E2</f>
        <v>Squamish</v>
      </c>
      <c r="F4" s="43">
        <f>[4]My_Query!F2</f>
        <v>19.2</v>
      </c>
    </row>
    <row r="5" spans="1:6" ht="24.95" customHeight="1">
      <c r="A5" s="25">
        <f>[4]My_Query!A3</f>
        <v>5</v>
      </c>
      <c r="B5" s="25" t="str">
        <f>[4]My_Query!B3</f>
        <v>Abfam Enterprises Ltd.</v>
      </c>
      <c r="C5" s="25" t="str">
        <f>[4]My_Query!C3</f>
        <v>Port Clements</v>
      </c>
      <c r="D5" s="25" t="str">
        <f>[4]My_Query!D3</f>
        <v>Coast</v>
      </c>
      <c r="E5" s="25" t="str">
        <f>[4]My_Query!E3</f>
        <v>Haida Gwaii</v>
      </c>
      <c r="F5" s="43">
        <f>[4]My_Query!F3</f>
        <v>16.8</v>
      </c>
    </row>
    <row r="6" spans="1:6" ht="24.95" customHeight="1">
      <c r="A6" s="25">
        <f>[4]My_Query!A4</f>
        <v>8</v>
      </c>
      <c r="B6" s="25" t="str">
        <f>[4]My_Query!B4</f>
        <v>Andersen Pacific Forest Products Ltd</v>
      </c>
      <c r="C6" s="25" t="str">
        <f>[4]My_Query!C4</f>
        <v>Ruskin</v>
      </c>
      <c r="D6" s="25" t="str">
        <f>[4]My_Query!D4</f>
        <v>Coast</v>
      </c>
      <c r="E6" s="25" t="str">
        <f>[4]My_Query!E4</f>
        <v>Chilliwack</v>
      </c>
      <c r="F6" s="43">
        <f>[4]My_Query!F4</f>
        <v>30.72</v>
      </c>
    </row>
    <row r="7" spans="1:6" ht="24.95" customHeight="1">
      <c r="A7" s="25">
        <f>[4]My_Query!A5</f>
        <v>905</v>
      </c>
      <c r="B7" s="25" t="str">
        <f>[4]My_Query!B5</f>
        <v>Blacktail Enterprises</v>
      </c>
      <c r="C7" s="25" t="str">
        <f>[4]My_Query!C5</f>
        <v>Black Creek</v>
      </c>
      <c r="D7" s="25" t="str">
        <f>[4]My_Query!D5</f>
        <v>Coast</v>
      </c>
      <c r="E7" s="25" t="str">
        <f>[4]My_Query!E5</f>
        <v>Campbell River</v>
      </c>
      <c r="F7" s="43">
        <f>[4]My_Query!F5</f>
        <v>0.96</v>
      </c>
    </row>
    <row r="8" spans="1:6" ht="24.95" customHeight="1">
      <c r="A8" s="25">
        <f>[4]My_Query!A6</f>
        <v>986</v>
      </c>
      <c r="B8" s="25" t="str">
        <f>[4]My_Query!B6</f>
        <v>Brasier Mill</v>
      </c>
      <c r="C8" s="25" t="str">
        <f>[4]My_Query!C6</f>
        <v>Masset</v>
      </c>
      <c r="D8" s="25" t="str">
        <f>[4]My_Query!D6</f>
        <v>Coast</v>
      </c>
      <c r="E8" s="25" t="str">
        <f>[4]My_Query!E6</f>
        <v>Haida Gwaii</v>
      </c>
      <c r="F8" s="43">
        <f>[4]My_Query!F6</f>
        <v>0.48</v>
      </c>
    </row>
    <row r="9" spans="1:6" ht="24.95" customHeight="1">
      <c r="A9" s="25">
        <f>[4]My_Query!A7</f>
        <v>117</v>
      </c>
      <c r="B9" s="25" t="str">
        <f>[4]My_Query!B7</f>
        <v>Continental Pole Ltd.</v>
      </c>
      <c r="C9" s="25" t="str">
        <f>[4]My_Query!C7</f>
        <v>Pemberton</v>
      </c>
      <c r="D9" s="25" t="str">
        <f>[4]My_Query!D7</f>
        <v>Coast</v>
      </c>
      <c r="E9" s="25" t="str">
        <f>[4]My_Query!E7</f>
        <v>Squamish</v>
      </c>
      <c r="F9" s="43">
        <f>[4]My_Query!F7</f>
        <v>1.92</v>
      </c>
    </row>
    <row r="10" spans="1:6" ht="24.95" customHeight="1">
      <c r="A10" s="25">
        <f>[4]My_Query!A8</f>
        <v>377</v>
      </c>
      <c r="B10" s="25" t="str">
        <f>[4]My_Query!B8</f>
        <v>Coulson Manufacturing Ltd.</v>
      </c>
      <c r="C10" s="25" t="str">
        <f>[4]My_Query!C8</f>
        <v>Port Alberni</v>
      </c>
      <c r="D10" s="25" t="str">
        <f>[4]My_Query!D8</f>
        <v>Coast</v>
      </c>
      <c r="E10" s="25" t="str">
        <f>[4]My_Query!E8</f>
        <v>South Island</v>
      </c>
      <c r="F10" s="43">
        <f>[4]My_Query!F8</f>
        <v>27.84</v>
      </c>
    </row>
    <row r="11" spans="1:6" ht="24.95" customHeight="1">
      <c r="A11" s="25">
        <f>[4]My_Query!A9</f>
        <v>741</v>
      </c>
      <c r="B11" s="25" t="str">
        <f>[4]My_Query!B9</f>
        <v>Dove Creek Timber Corp</v>
      </c>
      <c r="C11" s="25" t="str">
        <f>[4]My_Query!C9</f>
        <v>Courtenay</v>
      </c>
      <c r="D11" s="25" t="str">
        <f>[4]My_Query!D9</f>
        <v>Coast</v>
      </c>
      <c r="E11" s="25" t="str">
        <f>[4]My_Query!E9</f>
        <v>Campbell River</v>
      </c>
      <c r="F11" s="43">
        <f>[4]My_Query!F9</f>
        <v>9.6</v>
      </c>
    </row>
    <row r="12" spans="1:6" ht="24.95" customHeight="1">
      <c r="A12" s="25">
        <f>[4]My_Query!A10</f>
        <v>26</v>
      </c>
      <c r="B12" s="25" t="str">
        <f>[4]My_Query!B10</f>
        <v>Edge Grain Cedar Ltd.</v>
      </c>
      <c r="C12" s="25" t="str">
        <f>[4]My_Query!C10</f>
        <v>Maple Ridge</v>
      </c>
      <c r="D12" s="25" t="str">
        <f>[4]My_Query!D10</f>
        <v>Coast</v>
      </c>
      <c r="E12" s="25" t="str">
        <f>[4]My_Query!E10</f>
        <v>Chilliwack</v>
      </c>
      <c r="F12" s="43">
        <f>[4]My_Query!F10</f>
        <v>0.05</v>
      </c>
    </row>
    <row r="13" spans="1:6" ht="24.95" customHeight="1">
      <c r="A13" s="25">
        <f>[4]My_Query!A11</f>
        <v>717</v>
      </c>
      <c r="B13" s="25" t="str">
        <f>[4]My_Query!B11</f>
        <v>Edge Grain Forest Products Ltd.</v>
      </c>
      <c r="C13" s="25" t="str">
        <f>[4]My_Query!C11</f>
        <v>Woss</v>
      </c>
      <c r="D13" s="25" t="str">
        <f>[4]My_Query!D11</f>
        <v>Coast</v>
      </c>
      <c r="E13" s="25" t="str">
        <f>[4]My_Query!E11</f>
        <v>North Island - Central Coast</v>
      </c>
      <c r="F13" s="43">
        <f>[4]My_Query!F11</f>
        <v>0.86</v>
      </c>
    </row>
    <row r="14" spans="1:6" ht="24.95" customHeight="1">
      <c r="A14" s="25">
        <f>[4]My_Query!A12</f>
        <v>301</v>
      </c>
      <c r="B14" s="25" t="str">
        <f>[4]My_Query!B12</f>
        <v>Errington Cedar Products Ltd.</v>
      </c>
      <c r="C14" s="25" t="str">
        <f>[4]My_Query!C12</f>
        <v>Errington</v>
      </c>
      <c r="D14" s="25" t="str">
        <f>[4]My_Query!D12</f>
        <v>Coast</v>
      </c>
      <c r="E14" s="25" t="str">
        <f>[4]My_Query!E12</f>
        <v>South Island</v>
      </c>
      <c r="F14" s="43">
        <f>[4]My_Query!F12</f>
        <v>16.66</v>
      </c>
    </row>
    <row r="15" spans="1:6" ht="24.95" customHeight="1">
      <c r="A15" s="25">
        <f>[4]My_Query!A13</f>
        <v>714</v>
      </c>
      <c r="B15" s="25" t="str">
        <f>[4]My_Query!B13</f>
        <v>Franklin Forest Products Ltd.</v>
      </c>
      <c r="C15" s="25" t="str">
        <f>[4]My_Query!C13</f>
        <v>Port Alberni</v>
      </c>
      <c r="D15" s="25" t="str">
        <f>[4]My_Query!D13</f>
        <v>Coast</v>
      </c>
      <c r="E15" s="25" t="str">
        <f>[4]My_Query!E13</f>
        <v>South Island</v>
      </c>
      <c r="F15" s="43">
        <f>[4]My_Query!F13</f>
        <v>19.2</v>
      </c>
    </row>
    <row r="16" spans="1:6" ht="24.95" customHeight="1">
      <c r="A16" s="25">
        <f>[4]My_Query!A14</f>
        <v>319</v>
      </c>
      <c r="B16" s="25" t="str">
        <f>[4]My_Query!B14</f>
        <v>Fu So Enterprises Ltd.</v>
      </c>
      <c r="C16" s="25" t="str">
        <f>[4]My_Query!C14</f>
        <v>Surrey</v>
      </c>
      <c r="D16" s="25" t="str">
        <f>[4]My_Query!D14</f>
        <v>Coast</v>
      </c>
      <c r="E16" s="25" t="str">
        <f>[4]My_Query!E14</f>
        <v>Chilliwack</v>
      </c>
      <c r="F16" s="43">
        <f>[4]My_Query!F14</f>
        <v>9.6</v>
      </c>
    </row>
    <row r="17" spans="1:6" ht="24.95" customHeight="1">
      <c r="A17" s="25">
        <f>[4]My_Query!A15</f>
        <v>679</v>
      </c>
      <c r="B17" s="25" t="str">
        <f>[4]My_Query!B15</f>
        <v>G.C. Williams Milling</v>
      </c>
      <c r="C17" s="25" t="str">
        <f>[4]My_Query!C15</f>
        <v>Malcolm Island</v>
      </c>
      <c r="D17" s="25" t="str">
        <f>[4]My_Query!D15</f>
        <v>Coast</v>
      </c>
      <c r="E17" s="25" t="str">
        <f>[4]My_Query!E15</f>
        <v>North Island - Central Coast</v>
      </c>
      <c r="F17" s="43">
        <f>[4]My_Query!F15</f>
        <v>1.92</v>
      </c>
    </row>
    <row r="18" spans="1:6" ht="24.95" customHeight="1">
      <c r="A18" s="25">
        <f>[4]My_Query!A16</f>
        <v>567</v>
      </c>
      <c r="B18" s="25" t="str">
        <f>[4]My_Query!B16</f>
        <v>Green Forest Products Ltd.</v>
      </c>
      <c r="C18" s="25" t="str">
        <f>[4]My_Query!C16</f>
        <v>Merville</v>
      </c>
      <c r="D18" s="25" t="str">
        <f>[4]My_Query!D16</f>
        <v>Coast</v>
      </c>
      <c r="E18" s="25" t="str">
        <f>[4]My_Query!E16</f>
        <v>Campbell River</v>
      </c>
      <c r="F18" s="43">
        <f>[4]My_Query!F16</f>
        <v>0.72</v>
      </c>
    </row>
    <row r="19" spans="1:6" ht="24.95" customHeight="1">
      <c r="A19" s="25">
        <f>[4]My_Query!A17</f>
        <v>743</v>
      </c>
      <c r="B19" s="25" t="str">
        <f>[4]My_Query!B17</f>
        <v>Island Woodlots Ltd</v>
      </c>
      <c r="C19" s="25" t="str">
        <f>[4]My_Query!C17</f>
        <v>Sointula</v>
      </c>
      <c r="D19" s="25" t="str">
        <f>[4]My_Query!D17</f>
        <v>Coast</v>
      </c>
      <c r="E19" s="25" t="str">
        <f>[4]My_Query!E17</f>
        <v>North Island - Central Coast</v>
      </c>
      <c r="F19" s="43">
        <f>[4]My_Query!F17</f>
        <v>0.96</v>
      </c>
    </row>
    <row r="20" spans="1:6" ht="24.95" customHeight="1">
      <c r="A20" s="25">
        <f>[4]My_Query!A18</f>
        <v>512</v>
      </c>
      <c r="B20" s="25" t="str">
        <f>[4]My_Query!B18</f>
        <v>Jemico Enterprises Ltd.</v>
      </c>
      <c r="C20" s="25" t="str">
        <f>[4]My_Query!C18</f>
        <v>Chemainus</v>
      </c>
      <c r="D20" s="25" t="str">
        <f>[4]My_Query!D18</f>
        <v>Coast</v>
      </c>
      <c r="E20" s="25" t="str">
        <f>[4]My_Query!E18</f>
        <v>South Island</v>
      </c>
      <c r="F20" s="43">
        <f>[4]My_Query!F18</f>
        <v>16.8</v>
      </c>
    </row>
    <row r="21" spans="1:6" ht="24.95" customHeight="1">
      <c r="A21" s="25">
        <f>[4]My_Query!A19</f>
        <v>495</v>
      </c>
      <c r="B21" s="25" t="str">
        <f>[4]My_Query!B19</f>
        <v>Ken K. Foote Contracting (2008)Ltd.</v>
      </c>
      <c r="C21" s="25" t="str">
        <f>[4]My_Query!C19</f>
        <v>Sandspit</v>
      </c>
      <c r="D21" s="25" t="str">
        <f>[4]My_Query!D19</f>
        <v>Coast</v>
      </c>
      <c r="E21" s="25" t="str">
        <f>[4]My_Query!E19</f>
        <v>Haida Gwaii</v>
      </c>
      <c r="F21" s="43">
        <f>[4]My_Query!F19</f>
        <v>0.48</v>
      </c>
    </row>
    <row r="22" spans="1:6" ht="24.95" customHeight="1">
      <c r="A22" s="25">
        <f>[4]My_Query!A20</f>
        <v>399</v>
      </c>
      <c r="B22" s="25" t="str">
        <f>[4]My_Query!B20</f>
        <v>Lois Lumber Ltd.</v>
      </c>
      <c r="C22" s="25" t="str">
        <f>[4]My_Query!C20</f>
        <v>Lang Bay</v>
      </c>
      <c r="D22" s="25" t="str">
        <f>[4]My_Query!D20</f>
        <v>Coast</v>
      </c>
      <c r="E22" s="25" t="str">
        <f>[4]My_Query!E20</f>
        <v>Sunshine Coast</v>
      </c>
      <c r="F22" s="43">
        <f>[4]My_Query!F20</f>
        <v>8.64</v>
      </c>
    </row>
    <row r="23" spans="1:6" ht="24.95" customHeight="1">
      <c r="A23" s="25">
        <f>[4]My_Query!A21</f>
        <v>194</v>
      </c>
      <c r="B23" s="25" t="str">
        <f>[4]My_Query!B21</f>
        <v>Mike Gogo Cedar Products</v>
      </c>
      <c r="C23" s="25" t="str">
        <f>[4]My_Query!C21</f>
        <v>Nanaimo</v>
      </c>
      <c r="D23" s="25" t="str">
        <f>[4]My_Query!D21</f>
        <v>Coast</v>
      </c>
      <c r="E23" s="25" t="str">
        <f>[4]My_Query!E21</f>
        <v>South Island</v>
      </c>
      <c r="F23" s="43">
        <f>[4]My_Query!F21</f>
        <v>1.2</v>
      </c>
    </row>
    <row r="24" spans="1:6" ht="24.95" customHeight="1">
      <c r="A24" s="25">
        <f>[4]My_Query!A22</f>
        <v>985</v>
      </c>
      <c r="B24" s="25" t="str">
        <f>[4]My_Query!B22</f>
        <v>Moonshine Milling</v>
      </c>
      <c r="C24" s="25" t="str">
        <f>[4]My_Query!C22</f>
        <v>Sandspit</v>
      </c>
      <c r="D24" s="25" t="str">
        <f>[4]My_Query!D22</f>
        <v>Coast</v>
      </c>
      <c r="E24" s="25" t="str">
        <f>[4]My_Query!E22</f>
        <v>Haida Gwaii</v>
      </c>
      <c r="F24" s="43">
        <f>[4]My_Query!F22</f>
        <v>0.28999999999999998</v>
      </c>
    </row>
    <row r="25" spans="1:6" ht="24.95" customHeight="1">
      <c r="A25" s="25">
        <f>[4]My_Query!A23</f>
        <v>408</v>
      </c>
      <c r="B25" s="25" t="str">
        <f>[4]My_Query!B23</f>
        <v>Nagaard Sawmills Ltd.</v>
      </c>
      <c r="C25" s="25" t="str">
        <f>[4]My_Query!C23</f>
        <v>Port Alberni</v>
      </c>
      <c r="D25" s="25" t="str">
        <f>[4]My_Query!D23</f>
        <v>Coast</v>
      </c>
      <c r="E25" s="25" t="str">
        <f>[4]My_Query!E23</f>
        <v>South Island</v>
      </c>
      <c r="F25" s="43">
        <f>[4]My_Query!F23</f>
        <v>14.4</v>
      </c>
    </row>
    <row r="26" spans="1:6" ht="24.95" customHeight="1">
      <c r="A26" s="25">
        <f>[4]My_Query!A24</f>
        <v>951</v>
      </c>
      <c r="B26" s="25" t="str">
        <f>[4]My_Query!B24</f>
        <v>Rainforest Resources Ltd.</v>
      </c>
      <c r="C26" s="25" t="str">
        <f>[4]My_Query!C24</f>
        <v>Port Hardy</v>
      </c>
      <c r="D26" s="25" t="str">
        <f>[4]My_Query!D24</f>
        <v>Coast</v>
      </c>
      <c r="E26" s="25" t="str">
        <f>[4]My_Query!E24</f>
        <v>North Island - Central Coast</v>
      </c>
      <c r="F26" s="43">
        <f>[4]My_Query!F24</f>
        <v>7.0000000000000007E-2</v>
      </c>
    </row>
    <row r="27" spans="1:6" ht="24.95" customHeight="1">
      <c r="A27" s="25">
        <f>[4]My_Query!A25</f>
        <v>23</v>
      </c>
      <c r="B27" s="25" t="str">
        <f>[4]My_Query!B25</f>
        <v>Shannon Lumber</v>
      </c>
      <c r="C27" s="25" t="str">
        <f>[4]My_Query!C25</f>
        <v>Mission</v>
      </c>
      <c r="D27" s="25" t="str">
        <f>[4]My_Query!D25</f>
        <v>Coast</v>
      </c>
      <c r="E27" s="25" t="str">
        <f>[4]My_Query!E25</f>
        <v>Chilliwack</v>
      </c>
      <c r="F27" s="43">
        <f>[4]My_Query!F25</f>
        <v>9.6</v>
      </c>
    </row>
    <row r="28" spans="1:6" ht="24.95" customHeight="1">
      <c r="A28" s="25">
        <f>[4]My_Query!A26</f>
        <v>654</v>
      </c>
      <c r="B28" s="25" t="str">
        <f>[4]My_Query!B26</f>
        <v>Spiketop Cedar Ltd.</v>
      </c>
      <c r="C28" s="25" t="str">
        <f>[4]My_Query!C26</f>
        <v>Port Hardy</v>
      </c>
      <c r="D28" s="25" t="str">
        <f>[4]My_Query!D26</f>
        <v>Coast</v>
      </c>
      <c r="E28" s="25" t="str">
        <f>[4]My_Query!E26</f>
        <v>North Island - Central Coast</v>
      </c>
      <c r="F28" s="43">
        <f>[4]My_Query!F26</f>
        <v>0.96</v>
      </c>
    </row>
    <row r="29" spans="1:6" ht="24.95" customHeight="1">
      <c r="A29" s="25">
        <f>[4]My_Query!A27</f>
        <v>24</v>
      </c>
      <c r="B29" s="25" t="str">
        <f>[4]My_Query!B27</f>
        <v>Suncoast Lumber &amp; Milling</v>
      </c>
      <c r="C29" s="25" t="str">
        <f>[4]My_Query!C27</f>
        <v>Sechelt</v>
      </c>
      <c r="D29" s="25" t="str">
        <f>[4]My_Query!D27</f>
        <v>Coast</v>
      </c>
      <c r="E29" s="25" t="str">
        <f>[4]My_Query!E27</f>
        <v>Sunshine Coast</v>
      </c>
      <c r="F29" s="43">
        <f>[4]My_Query!F27</f>
        <v>11.52</v>
      </c>
    </row>
    <row r="30" spans="1:6" ht="24.95" customHeight="1">
      <c r="A30" s="25">
        <f>[4]My_Query!A28</f>
        <v>96</v>
      </c>
      <c r="B30" s="25" t="str">
        <f>[4]My_Query!B28</f>
        <v>Thomson Bros Lumber Co. Ltd</v>
      </c>
      <c r="C30" s="25" t="str">
        <f>[4]My_Query!C28</f>
        <v>Courtenay</v>
      </c>
      <c r="D30" s="25" t="str">
        <f>[4]My_Query!D28</f>
        <v>Coast</v>
      </c>
      <c r="E30" s="25" t="str">
        <f>[4]My_Query!E28</f>
        <v>Campbell River</v>
      </c>
      <c r="F30" s="43">
        <f>[4]My_Query!F28</f>
        <v>4.8</v>
      </c>
    </row>
    <row r="31" spans="1:6" ht="24.95" customHeight="1">
      <c r="A31" s="25">
        <f>[4]My_Query!A29</f>
        <v>546</v>
      </c>
      <c r="B31" s="25" t="str">
        <f>[4]My_Query!B29</f>
        <v>Western Forest Products Inc.</v>
      </c>
      <c r="C31" s="25" t="str">
        <f>[4]My_Query!C29</f>
        <v>Duke Point</v>
      </c>
      <c r="D31" s="25" t="str">
        <f>[4]My_Query!D29</f>
        <v>Coast</v>
      </c>
      <c r="E31" s="25" t="str">
        <f>[4]My_Query!E29</f>
        <v>South Island</v>
      </c>
      <c r="F31" s="43">
        <f>[4]My_Query!F29</f>
        <v>15.6</v>
      </c>
    </row>
    <row r="32" spans="1:6" ht="24.95" customHeight="1">
      <c r="A32" s="25">
        <f>[4]My_Query!A30</f>
        <v>732</v>
      </c>
      <c r="B32" s="25" t="str">
        <f>[4]My_Query!B30</f>
        <v>550031 BC Ltd ( PG Sortyard)</v>
      </c>
      <c r="C32" s="25" t="str">
        <f>[4]My_Query!C30</f>
        <v>Prince George</v>
      </c>
      <c r="D32" s="25" t="str">
        <f>[4]My_Query!D30</f>
        <v>Northern Interior</v>
      </c>
      <c r="E32" s="25" t="str">
        <f>[4]My_Query!E30</f>
        <v>Prince George</v>
      </c>
      <c r="F32" s="43">
        <f>[4]My_Query!F30</f>
        <v>24</v>
      </c>
    </row>
    <row r="33" spans="1:6" ht="24.95" customHeight="1">
      <c r="A33" s="25">
        <f>[4]My_Query!A31</f>
        <v>10</v>
      </c>
      <c r="B33" s="25" t="str">
        <f>[4]My_Query!B31</f>
        <v>BC Custom Timber Products Ltd.</v>
      </c>
      <c r="C33" s="25" t="str">
        <f>[4]My_Query!C31</f>
        <v>Vanderhoof</v>
      </c>
      <c r="D33" s="25" t="str">
        <f>[4]My_Query!D31</f>
        <v>Northern Interior</v>
      </c>
      <c r="E33" s="25" t="str">
        <f>[4]My_Query!E31</f>
        <v>Vanderhoof</v>
      </c>
      <c r="F33" s="43">
        <f>[4]My_Query!F31</f>
        <v>14.4</v>
      </c>
    </row>
    <row r="34" spans="1:6" ht="24.95" customHeight="1">
      <c r="A34" s="25">
        <f>[4]My_Query!A32</f>
        <v>993</v>
      </c>
      <c r="B34" s="25" t="str">
        <f>[4]My_Query!B32</f>
        <v>Treeco Timber Corporation</v>
      </c>
      <c r="C34" s="25" t="str">
        <f>[4]My_Query!C32</f>
        <v>Prince George</v>
      </c>
      <c r="D34" s="25" t="str">
        <f>[4]My_Query!D32</f>
        <v>Northern Interior</v>
      </c>
      <c r="E34" s="25" t="str">
        <f>[4]My_Query!E32</f>
        <v>Prince George</v>
      </c>
      <c r="F34" s="43">
        <f>[4]My_Query!F32</f>
        <v>0.96</v>
      </c>
    </row>
    <row r="35" spans="1:6" ht="24.95" customHeight="1">
      <c r="A35" s="25">
        <f>[4]My_Query!A33</f>
        <v>715</v>
      </c>
      <c r="B35" s="25" t="str">
        <f>[4]My_Query!B33</f>
        <v>100 Mile Wood Products</v>
      </c>
      <c r="C35" s="25" t="str">
        <f>[4]My_Query!C33</f>
        <v>100 Mile House</v>
      </c>
      <c r="D35" s="25" t="str">
        <f>[4]My_Query!D33</f>
        <v>Southern Interior</v>
      </c>
      <c r="E35" s="25" t="str">
        <f>[4]My_Query!E33</f>
        <v>100 Mile House</v>
      </c>
      <c r="F35" s="43">
        <f>[4]My_Query!F33</f>
        <v>3.84</v>
      </c>
    </row>
    <row r="36" spans="1:6" ht="24.95" customHeight="1">
      <c r="A36" s="25">
        <f>[4]My_Query!A34</f>
        <v>990</v>
      </c>
      <c r="B36" s="25" t="str">
        <f>[4]My_Query!B34</f>
        <v>Alan Hyde Sawmill</v>
      </c>
      <c r="C36" s="25" t="str">
        <f>[4]My_Query!C34</f>
        <v>Sicamous</v>
      </c>
      <c r="D36" s="25" t="str">
        <f>[4]My_Query!D34</f>
        <v>Southern Interior</v>
      </c>
      <c r="E36" s="25" t="str">
        <f>[4]My_Query!E34</f>
        <v>Okanagan Shuswap</v>
      </c>
      <c r="F36" s="43">
        <f>[4]My_Query!F34</f>
        <v>0.96</v>
      </c>
    </row>
    <row r="37" spans="1:6" ht="24.95" customHeight="1">
      <c r="A37" s="25">
        <f>[4]My_Query!A35</f>
        <v>255</v>
      </c>
      <c r="B37" s="25" t="str">
        <f>[4]My_Query!B35</f>
        <v>Buff Lumber Ltd</v>
      </c>
      <c r="C37" s="25" t="str">
        <f>[4]My_Query!C35</f>
        <v>Westwold</v>
      </c>
      <c r="D37" s="25" t="str">
        <f>[4]My_Query!D35</f>
        <v>Southern Interior</v>
      </c>
      <c r="E37" s="25" t="str">
        <f>[4]My_Query!E35</f>
        <v>Okanagan Shuswap</v>
      </c>
      <c r="F37" s="43">
        <f>[4]My_Query!F35</f>
        <v>12</v>
      </c>
    </row>
    <row r="38" spans="1:6" ht="24.95" customHeight="1">
      <c r="A38" s="25">
        <f>[4]My_Query!A36</f>
        <v>252</v>
      </c>
      <c r="B38" s="25" t="str">
        <f>[4]My_Query!B36</f>
        <v>C&amp;C Wood Products Ltd.</v>
      </c>
      <c r="C38" s="25" t="str">
        <f>[4]My_Query!C36</f>
        <v>Quesnel</v>
      </c>
      <c r="D38" s="25" t="str">
        <f>[4]My_Query!D36</f>
        <v>Southern Interior</v>
      </c>
      <c r="E38" s="25" t="str">
        <f>[4]My_Query!E36</f>
        <v>Quesnel</v>
      </c>
      <c r="F38" s="43">
        <f>[4]My_Query!F36</f>
        <v>25.92</v>
      </c>
    </row>
    <row r="39" spans="1:6" ht="24.95" customHeight="1">
      <c r="A39" s="25">
        <f>[4]My_Query!A37</f>
        <v>987</v>
      </c>
      <c r="B39" s="25" t="str">
        <f>[4]My_Query!B37</f>
        <v>Cambie Cedar Products Ltd.</v>
      </c>
      <c r="C39" s="25" t="str">
        <f>[4]My_Query!C37</f>
        <v>Sicamous</v>
      </c>
      <c r="D39" s="25" t="str">
        <f>[4]My_Query!D37</f>
        <v>Southern Interior</v>
      </c>
      <c r="E39" s="25" t="str">
        <f>[4]My_Query!E37</f>
        <v>Okanagan Shuswap</v>
      </c>
      <c r="F39" s="43">
        <f>[4]My_Query!F37</f>
        <v>10.08</v>
      </c>
    </row>
    <row r="40" spans="1:6" ht="24.95" customHeight="1">
      <c r="A40" s="25">
        <f>[4]My_Query!A38</f>
        <v>983</v>
      </c>
      <c r="B40" s="25" t="str">
        <f>[4]My_Query!B38</f>
        <v>Colborne Lumber</v>
      </c>
      <c r="C40" s="25" t="str">
        <f>[4]My_Query!C38</f>
        <v>Clearwater</v>
      </c>
      <c r="D40" s="25" t="str">
        <f>[4]My_Query!D38</f>
        <v>Southern Interior</v>
      </c>
      <c r="E40" s="25" t="str">
        <f>[4]My_Query!E38</f>
        <v>Headwaters</v>
      </c>
      <c r="F40" s="43">
        <f>[4]My_Query!F38</f>
        <v>0.81</v>
      </c>
    </row>
    <row r="41" spans="1:6" ht="24.95" customHeight="1">
      <c r="A41" s="50"/>
      <c r="B41" s="51"/>
      <c r="C41" s="51"/>
      <c r="D41" s="51"/>
      <c r="E41" s="51"/>
      <c r="F41" s="52" t="str">
        <f>"LUMBER MILLS WITH CAPACITY LESS THAN 40 MILLION BOARD FEET OF LUMBER IN "&amp;ConsistentHeaders!C41</f>
        <v xml:space="preserve">LUMBER MILLS WITH CAPACITY LESS THAN 40 MILLION BOARD FEET OF LUMBER IN </v>
      </c>
    </row>
    <row r="42" spans="1:6" ht="45" customHeight="1">
      <c r="A42" s="21" t="str">
        <f>ConsistentHeaders!A2</f>
        <v>Mill Number</v>
      </c>
      <c r="B42" s="21" t="str">
        <f>ConsistentHeaders!B2</f>
        <v>Company</v>
      </c>
      <c r="C42" s="21" t="str">
        <f>ConsistentHeaders!C2</f>
        <v>Location of Mill</v>
      </c>
      <c r="D42" s="21" t="str">
        <f>ConsistentHeaders!D2</f>
        <v>2009 Forest Region</v>
      </c>
      <c r="E42" s="21" t="str">
        <f>ConsistentHeaders!E2</f>
        <v>2009 Forest District</v>
      </c>
      <c r="F42" s="22" t="s">
        <v>4</v>
      </c>
    </row>
    <row r="43" spans="1:6" ht="30" customHeight="1">
      <c r="A43" s="23"/>
      <c r="B43" s="23"/>
      <c r="C43" s="23"/>
      <c r="D43" s="23"/>
      <c r="E43" s="23"/>
      <c r="F43" s="24" t="s">
        <v>5</v>
      </c>
    </row>
    <row r="44" spans="1:6" ht="24.95" customHeight="1">
      <c r="A44" s="25">
        <f>[4]My_Query!A39</f>
        <v>32</v>
      </c>
      <c r="B44" s="25" t="str">
        <f>[4]My_Query!B39</f>
        <v>Gibbs Custom Sawmill Ltd.</v>
      </c>
      <c r="C44" s="25" t="str">
        <f>[4]My_Query!C39</f>
        <v>McBride</v>
      </c>
      <c r="D44" s="25" t="str">
        <f>[4]My_Query!D39</f>
        <v>Southern Interior</v>
      </c>
      <c r="E44" s="25" t="str">
        <f>[4]My_Query!E39</f>
        <v>Headwaters</v>
      </c>
      <c r="F44" s="43">
        <f>[4]My_Query!F39</f>
        <v>1.2</v>
      </c>
    </row>
    <row r="45" spans="1:6" ht="24.95" customHeight="1">
      <c r="A45" s="25">
        <f>[4]My_Query!A40</f>
        <v>957</v>
      </c>
      <c r="B45" s="25" t="str">
        <f>[4]My_Query!B40</f>
        <v>Gold Island Forest Products Ltd.</v>
      </c>
      <c r="C45" s="25" t="str">
        <f>[4]My_Query!C40</f>
        <v>Slocan</v>
      </c>
      <c r="D45" s="25" t="str">
        <f>[4]My_Query!D40</f>
        <v>Southern Interior</v>
      </c>
      <c r="E45" s="25" t="str">
        <f>[4]My_Query!E40</f>
        <v>Arrow Boundary</v>
      </c>
      <c r="F45" s="43">
        <f>[4]My_Query!F40</f>
        <v>16.8</v>
      </c>
    </row>
    <row r="46" spans="1:6" ht="24.95" customHeight="1">
      <c r="A46" s="25">
        <f>[4]My_Query!A41</f>
        <v>975</v>
      </c>
      <c r="B46" s="25" t="str">
        <f>[4]My_Query!B41</f>
        <v>Harold Turner</v>
      </c>
      <c r="C46" s="25" t="str">
        <f>[4]My_Query!C41</f>
        <v>Pritchard</v>
      </c>
      <c r="D46" s="25" t="str">
        <f>[4]My_Query!D41</f>
        <v>Southern Interior</v>
      </c>
      <c r="E46" s="25" t="str">
        <f>[4]My_Query!E41</f>
        <v>Kamloops</v>
      </c>
      <c r="F46" s="43">
        <f>[4]My_Query!F41</f>
        <v>0.82</v>
      </c>
    </row>
    <row r="47" spans="1:6" ht="24.95" customHeight="1">
      <c r="A47" s="25">
        <f>[4]My_Query!A42</f>
        <v>172</v>
      </c>
      <c r="B47" s="25" t="str">
        <f>[4]My_Query!B42</f>
        <v>Hauer Bros. Lumber Ltd.</v>
      </c>
      <c r="C47" s="25" t="str">
        <f>[4]My_Query!C42</f>
        <v>Tete Jaune Cache</v>
      </c>
      <c r="D47" s="25" t="str">
        <f>[4]My_Query!D42</f>
        <v>Southern Interior</v>
      </c>
      <c r="E47" s="25" t="str">
        <f>[4]My_Query!E42</f>
        <v>Headwaters</v>
      </c>
      <c r="F47" s="43">
        <f>[4]My_Query!F42</f>
        <v>16.8</v>
      </c>
    </row>
    <row r="48" spans="1:6" ht="24.95" customHeight="1">
      <c r="A48" s="25">
        <f>[4]My_Query!A43</f>
        <v>47</v>
      </c>
      <c r="B48" s="25" t="str">
        <f>[4]My_Query!B43</f>
        <v>Joe Kozek Sawmills Ltd.</v>
      </c>
      <c r="C48" s="25" t="str">
        <f>[4]My_Query!C43</f>
        <v>Revelstoke</v>
      </c>
      <c r="D48" s="25" t="str">
        <f>[4]My_Query!D43</f>
        <v>Southern Interior</v>
      </c>
      <c r="E48" s="25" t="str">
        <f>[4]My_Query!E43</f>
        <v>Columbia</v>
      </c>
      <c r="F48" s="43">
        <f>[4]My_Query!F43</f>
        <v>14.4</v>
      </c>
    </row>
    <row r="49" spans="1:6" ht="24.95" customHeight="1">
      <c r="A49" s="25">
        <f>[4]My_Query!A44</f>
        <v>597</v>
      </c>
      <c r="B49" s="25" t="str">
        <f>[4]My_Query!B44</f>
        <v>Lakeside Timber Ltd.</v>
      </c>
      <c r="C49" s="25" t="str">
        <f>[4]My_Query!C44</f>
        <v>Tappen</v>
      </c>
      <c r="D49" s="25" t="str">
        <f>[4]My_Query!D44</f>
        <v>Southern Interior</v>
      </c>
      <c r="E49" s="25" t="str">
        <f>[4]My_Query!E44</f>
        <v>Okanagan Shuswap</v>
      </c>
      <c r="F49" s="43">
        <f>[4]My_Query!F44</f>
        <v>16.8</v>
      </c>
    </row>
    <row r="50" spans="1:6" ht="24.95" customHeight="1">
      <c r="A50" s="25">
        <f>[4]My_Query!A45</f>
        <v>998</v>
      </c>
      <c r="B50" s="25" t="str">
        <f>[4]My_Query!B45</f>
        <v>Les Savarella Contracting</v>
      </c>
      <c r="C50" s="25" t="str">
        <f>[4]My_Query!C45</f>
        <v>McBride</v>
      </c>
      <c r="D50" s="25" t="str">
        <f>[4]My_Query!D45</f>
        <v>Southern Interior</v>
      </c>
      <c r="E50" s="25" t="str">
        <f>[4]My_Query!E45</f>
        <v>Headwaters</v>
      </c>
      <c r="F50" s="43">
        <f>[4]My_Query!F45</f>
        <v>0.09</v>
      </c>
    </row>
    <row r="51" spans="1:6" ht="24.95" customHeight="1">
      <c r="A51" s="25">
        <f>[4]My_Query!A46</f>
        <v>197</v>
      </c>
      <c r="B51" s="25" t="str">
        <f>[4]My_Query!B46</f>
        <v>McDonald Ranch &amp; Lumber Ltd</v>
      </c>
      <c r="C51" s="25" t="str">
        <f>[4]My_Query!C46</f>
        <v>Grasmere</v>
      </c>
      <c r="D51" s="25" t="str">
        <f>[4]My_Query!D46</f>
        <v>Southern Interior</v>
      </c>
      <c r="E51" s="25" t="str">
        <f>[4]My_Query!E46</f>
        <v>Rocky Mountain</v>
      </c>
      <c r="F51" s="43">
        <f>[4]My_Query!F46</f>
        <v>2.88</v>
      </c>
    </row>
    <row r="52" spans="1:6" ht="24.95" customHeight="1">
      <c r="A52" s="25">
        <f>[4]My_Query!A47</f>
        <v>974</v>
      </c>
      <c r="B52" s="25" t="str">
        <f>[4]My_Query!B47</f>
        <v>Murray Kane Site 6LW</v>
      </c>
      <c r="C52" s="25" t="str">
        <f>[4]My_Query!C47</f>
        <v>Clinton</v>
      </c>
      <c r="D52" s="25" t="str">
        <f>[4]My_Query!D47</f>
        <v>Southern Interior</v>
      </c>
      <c r="E52" s="25" t="str">
        <f>[4]My_Query!E47</f>
        <v>100 Mile House</v>
      </c>
      <c r="F52" s="43">
        <f>[4]My_Query!F47</f>
        <v>0.48</v>
      </c>
    </row>
    <row r="53" spans="1:6" ht="24.95" customHeight="1">
      <c r="A53" s="25">
        <f>[4]My_Query!A48</f>
        <v>199</v>
      </c>
      <c r="B53" s="25" t="str">
        <f>[4]My_Query!B48</f>
        <v>North Star Planing Co. Ltd.</v>
      </c>
      <c r="C53" s="25" t="str">
        <f>[4]My_Query!C48</f>
        <v>Athalmer</v>
      </c>
      <c r="D53" s="25" t="str">
        <f>[4]My_Query!D48</f>
        <v>Southern Interior</v>
      </c>
      <c r="E53" s="25" t="str">
        <f>[4]My_Query!E48</f>
        <v>Rocky Mountain</v>
      </c>
      <c r="F53" s="43">
        <f>[4]My_Query!F48</f>
        <v>3.84</v>
      </c>
    </row>
    <row r="54" spans="1:6" ht="24.95" customHeight="1">
      <c r="A54" s="25">
        <f>[4]My_Query!A49</f>
        <v>988</v>
      </c>
      <c r="B54" s="25" t="str">
        <f>[4]My_Query!B49</f>
        <v>Northstar Log &amp; Timberframe</v>
      </c>
      <c r="C54" s="25" t="str">
        <f>[4]My_Query!C49</f>
        <v>Winfield</v>
      </c>
      <c r="D54" s="25" t="str">
        <f>[4]My_Query!D49</f>
        <v>Southern Interior</v>
      </c>
      <c r="E54" s="25" t="str">
        <f>[4]My_Query!E49</f>
        <v>Okanagan Shuswap</v>
      </c>
      <c r="F54" s="43">
        <f>[4]My_Query!F49</f>
        <v>0.96</v>
      </c>
    </row>
    <row r="55" spans="1:6" ht="24.95" customHeight="1">
      <c r="A55" s="25">
        <f>[4]My_Query!A50</f>
        <v>977</v>
      </c>
      <c r="B55" s="25" t="str">
        <f>[4]My_Query!B50</f>
        <v>Pioneer Timber Group</v>
      </c>
      <c r="C55" s="25" t="str">
        <f>[4]My_Query!C50</f>
        <v>Williams Lake</v>
      </c>
      <c r="D55" s="25" t="str">
        <f>[4]My_Query!D50</f>
        <v>Southern Interior</v>
      </c>
      <c r="E55" s="25" t="str">
        <f>[4]My_Query!E50</f>
        <v>Central Cariboo</v>
      </c>
      <c r="F55" s="43">
        <f>[4]My_Query!F50</f>
        <v>38.6</v>
      </c>
    </row>
    <row r="56" spans="1:6" ht="24.95" customHeight="1">
      <c r="A56" s="25">
        <f>[4]My_Query!A51</f>
        <v>271</v>
      </c>
      <c r="B56" s="25" t="str">
        <f>[4]My_Query!B51</f>
        <v>Rourke Bros Sawmill Ltd</v>
      </c>
      <c r="C56" s="25" t="str">
        <f>[4]My_Query!C51</f>
        <v>Lumby</v>
      </c>
      <c r="D56" s="25" t="str">
        <f>[4]My_Query!D51</f>
        <v>Southern Interior</v>
      </c>
      <c r="E56" s="25" t="str">
        <f>[4]My_Query!E51</f>
        <v>Okanagan Shuswap</v>
      </c>
      <c r="F56" s="43">
        <f>[4]My_Query!F51</f>
        <v>5.76</v>
      </c>
    </row>
    <row r="57" spans="1:6" ht="24.95" customHeight="1">
      <c r="A57" s="25">
        <f>[4]My_Query!A52</f>
        <v>991</v>
      </c>
      <c r="B57" s="25" t="str">
        <f>[4]My_Query!B52</f>
        <v>T &amp; N Custom Sawmill</v>
      </c>
      <c r="C57" s="25" t="str">
        <f>[4]My_Query!C52</f>
        <v>Enderby</v>
      </c>
      <c r="D57" s="25" t="str">
        <f>[4]My_Query!D52</f>
        <v>Southern Interior</v>
      </c>
      <c r="E57" s="25" t="str">
        <f>[4]My_Query!E52</f>
        <v>Okanagan Shuswap</v>
      </c>
      <c r="F57" s="43">
        <f>[4]My_Query!F52</f>
        <v>1.44</v>
      </c>
    </row>
    <row r="58" spans="1:6" ht="24.95" customHeight="1">
      <c r="A58" s="25">
        <f>[4]My_Query!A53</f>
        <v>229</v>
      </c>
      <c r="B58" s="25" t="str">
        <f>[4]My_Query!B53</f>
        <v>Wadlegger Log &amp; Constr. Co.</v>
      </c>
      <c r="C58" s="25" t="str">
        <f>[4]My_Query!C53</f>
        <v>Raft River</v>
      </c>
      <c r="D58" s="25" t="str">
        <f>[4]My_Query!D53</f>
        <v>Southern Interior</v>
      </c>
      <c r="E58" s="25" t="str">
        <f>[4]My_Query!E53</f>
        <v>Headwaters</v>
      </c>
      <c r="F58" s="43">
        <f>[4]My_Query!F53</f>
        <v>4.8</v>
      </c>
    </row>
    <row r="59" spans="1:6" ht="24.95" customHeight="1">
      <c r="A59" s="25">
        <f>[4]My_Query!A54</f>
        <v>979</v>
      </c>
      <c r="B59" s="25" t="str">
        <f>[4]My_Query!B54</f>
        <v>Woodco Management Ltd</v>
      </c>
      <c r="C59" s="25" t="str">
        <f>[4]My_Query!C54</f>
        <v>Barriere</v>
      </c>
      <c r="D59" s="25" t="str">
        <f>[4]My_Query!D54</f>
        <v>Southern Interior</v>
      </c>
      <c r="E59" s="25" t="str">
        <f>[4]My_Query!E54</f>
        <v>Kamloops</v>
      </c>
      <c r="F59" s="43">
        <f>[4]My_Query!F54</f>
        <v>17.28</v>
      </c>
    </row>
    <row r="60" spans="1:6" ht="24.95" customHeight="1">
      <c r="A60" s="25">
        <f>[4]My_Query!A55</f>
        <v>87</v>
      </c>
      <c r="B60" s="25" t="str">
        <f>[4]My_Query!B55</f>
        <v>Woodex Industries Ltd</v>
      </c>
      <c r="C60" s="25" t="str">
        <f>[4]My_Query!C55</f>
        <v>Edgewater</v>
      </c>
      <c r="D60" s="25" t="str">
        <f>[4]My_Query!D55</f>
        <v>Southern Interior</v>
      </c>
      <c r="E60" s="25" t="str">
        <f>[4]My_Query!E55</f>
        <v>Rocky Mountain</v>
      </c>
      <c r="F60" s="43">
        <f>[4]My_Query!F55</f>
        <v>36</v>
      </c>
    </row>
    <row r="61" spans="1:6" ht="24.95" customHeight="1">
      <c r="A61" s="25">
        <f>[4]My_Query!A56</f>
        <v>93</v>
      </c>
      <c r="B61" s="25" t="str">
        <f>[4]My_Query!B56</f>
        <v>Wynndel Box &amp; Lumber Co. Ltd.</v>
      </c>
      <c r="C61" s="25" t="str">
        <f>[4]My_Query!C56</f>
        <v>Wynndel</v>
      </c>
      <c r="D61" s="25" t="str">
        <f>[4]My_Query!D56</f>
        <v>Southern Interior</v>
      </c>
      <c r="E61" s="25" t="str">
        <f>[4]My_Query!E56</f>
        <v>Kootenay Lake</v>
      </c>
      <c r="F61" s="43">
        <f>[4]My_Query!F56</f>
        <v>39.96</v>
      </c>
    </row>
    <row r="62" spans="1:6" ht="24.95" customHeight="1">
      <c r="A62" s="25"/>
      <c r="B62" s="25"/>
      <c r="C62" s="25"/>
      <c r="D62" s="25"/>
      <c r="E62" s="25"/>
      <c r="F62" s="43"/>
    </row>
    <row r="63" spans="1:6" ht="24.95" customHeight="1">
      <c r="A63" s="25"/>
      <c r="B63" s="25"/>
      <c r="C63" s="25"/>
      <c r="D63" s="25"/>
      <c r="E63" s="25"/>
      <c r="F63" s="43"/>
    </row>
    <row r="64" spans="1:6" ht="24.95" customHeight="1">
      <c r="A64" s="25"/>
      <c r="B64" s="25"/>
      <c r="C64" s="25"/>
      <c r="D64" s="25"/>
      <c r="E64" s="25"/>
      <c r="F64" s="25"/>
    </row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</sheetData>
  <pageMargins left="0.70866141732283472" right="0.70866141732283472" top="0.74803149606299213" bottom="0.74803149606299213" header="0.31496062992125984" footer="0.31496062992125984"/>
  <pageSetup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"/>
  <sheetViews>
    <sheetView zoomScaleNormal="100" zoomScaleSheetLayoutView="100" workbookViewId="0">
      <selection sqref="A1:F14"/>
    </sheetView>
  </sheetViews>
  <sheetFormatPr defaultRowHeight="15"/>
  <cols>
    <col min="1" max="1" width="13.140625" style="14" customWidth="1"/>
    <col min="2" max="2" width="40" style="13" customWidth="1"/>
    <col min="3" max="3" width="19.7109375" style="13" customWidth="1"/>
    <col min="4" max="4" width="22.5703125" style="13" customWidth="1"/>
    <col min="5" max="5" width="25.28515625" style="13" customWidth="1"/>
    <col min="6" max="6" width="12.85546875" style="13" customWidth="1"/>
    <col min="7" max="16384" width="9.140625" style="13"/>
  </cols>
  <sheetData>
    <row r="1" spans="1:6" ht="15.75">
      <c r="A1" s="26"/>
      <c r="B1" s="26"/>
      <c r="C1" s="26"/>
      <c r="D1" s="26"/>
      <c r="E1" s="26"/>
      <c r="F1" s="27" t="str">
        <f>"PELLET MILLS - "&amp;ConsistentHeaders!C1</f>
        <v>PELLET MILLS - 2011</v>
      </c>
    </row>
    <row r="2" spans="1:6" ht="45">
      <c r="A2" s="9" t="str">
        <f>ConsistentHeaders!A2</f>
        <v>Mill Number</v>
      </c>
      <c r="B2" s="9" t="str">
        <f>ConsistentHeaders!B2</f>
        <v>Company</v>
      </c>
      <c r="C2" s="9" t="str">
        <f>ConsistentHeaders!C2</f>
        <v>Location of Mill</v>
      </c>
      <c r="D2" s="9" t="str">
        <f>ConsistentHeaders!D2</f>
        <v>2009 Forest Region</v>
      </c>
      <c r="E2" s="9" t="str">
        <f>ConsistentHeaders!E2</f>
        <v>2009 Forest District</v>
      </c>
      <c r="F2" s="28" t="s">
        <v>4</v>
      </c>
    </row>
    <row r="3" spans="1:6" ht="30">
      <c r="A3" s="23"/>
      <c r="B3" s="23"/>
      <c r="C3" s="23"/>
      <c r="D3" s="23"/>
      <c r="E3" s="23"/>
      <c r="F3" s="29" t="s">
        <v>6</v>
      </c>
    </row>
    <row r="4" spans="1:6" ht="24.95" customHeight="1">
      <c r="A4" s="17">
        <f>[5]My_Query!A2</f>
        <v>947</v>
      </c>
      <c r="B4" s="17" t="str">
        <f>[5]My_Query!B2</f>
        <v>Houston Pellet Limited Partnership</v>
      </c>
      <c r="C4" s="17" t="str">
        <f>[5]My_Query!C2</f>
        <v>Houston</v>
      </c>
      <c r="D4" s="17" t="str">
        <f>[5]My_Query!D2</f>
        <v>Northern Interior</v>
      </c>
      <c r="E4" s="17" t="str">
        <f>[5]My_Query!E2</f>
        <v>Nadina</v>
      </c>
      <c r="F4" s="44">
        <f>[5]My_Query!F2</f>
        <v>224.6</v>
      </c>
    </row>
    <row r="5" spans="1:6" ht="24.95" customHeight="1">
      <c r="A5" s="17">
        <f>[5]My_Query!A3</f>
        <v>935</v>
      </c>
      <c r="B5" s="17" t="str">
        <f>[5]My_Query!B3</f>
        <v>Okanagan Pellet Company</v>
      </c>
      <c r="C5" s="17" t="str">
        <f>[5]My_Query!C3</f>
        <v>Westbank</v>
      </c>
      <c r="D5" s="17" t="str">
        <f>[5]My_Query!D3</f>
        <v>Southern Interior</v>
      </c>
      <c r="E5" s="17" t="str">
        <f>[5]My_Query!E3</f>
        <v>Okanagan Shuswap</v>
      </c>
      <c r="F5" s="44">
        <f>[5]My_Query!F3</f>
        <v>66.239999999999995</v>
      </c>
    </row>
    <row r="6" spans="1:6" ht="24.95" customHeight="1">
      <c r="A6" s="17">
        <f>[5]My_Query!A4</f>
        <v>930</v>
      </c>
      <c r="B6" s="17" t="str">
        <f>[5]My_Query!B4</f>
        <v>Pacific Bioenergy</v>
      </c>
      <c r="C6" s="17" t="str">
        <f>[5]My_Query!C4</f>
        <v>Prince George</v>
      </c>
      <c r="D6" s="17" t="str">
        <f>[5]My_Query!D4</f>
        <v>Northern Interior</v>
      </c>
      <c r="E6" s="17" t="str">
        <f>[5]My_Query!E4</f>
        <v>Prince George</v>
      </c>
      <c r="F6" s="44">
        <f>[5]My_Query!F4</f>
        <v>344.66</v>
      </c>
    </row>
    <row r="7" spans="1:6" ht="24.95" customHeight="1">
      <c r="A7" s="17">
        <f>[5]My_Query!A5</f>
        <v>929</v>
      </c>
      <c r="B7" s="17" t="str">
        <f>[5]My_Query!B5</f>
        <v>Pinnacle Renewable Energy Inc.</v>
      </c>
      <c r="C7" s="17" t="str">
        <f>[5]My_Query!C5</f>
        <v>Armstrong</v>
      </c>
      <c r="D7" s="17" t="str">
        <f>[5]My_Query!D5</f>
        <v>Southern Interior</v>
      </c>
      <c r="E7" s="17" t="str">
        <f>[5]My_Query!E5</f>
        <v>Okanagan Shuswap</v>
      </c>
      <c r="F7" s="44">
        <f>[5]My_Query!F5</f>
        <v>69.34</v>
      </c>
    </row>
    <row r="8" spans="1:6" ht="24.95" customHeight="1">
      <c r="A8" s="17">
        <f>[5]My_Query!A6</f>
        <v>980</v>
      </c>
      <c r="B8" s="17" t="str">
        <f>[5]My_Query!B6</f>
        <v>Pinnacle Renewable Energy Inc.</v>
      </c>
      <c r="C8" s="17" t="str">
        <f>[5]My_Query!C6</f>
        <v>Burns Lake</v>
      </c>
      <c r="D8" s="17" t="str">
        <f>[5]My_Query!D6</f>
        <v>Northern Interior</v>
      </c>
      <c r="E8" s="17" t="str">
        <f>[5]My_Query!E6</f>
        <v>Nadina</v>
      </c>
      <c r="F8" s="44">
        <f>[5]My_Query!F6</f>
        <v>414</v>
      </c>
    </row>
    <row r="9" spans="1:6" ht="24.95" customHeight="1">
      <c r="A9" s="17">
        <f>[5]My_Query!A7</f>
        <v>976</v>
      </c>
      <c r="B9" s="17" t="str">
        <f>[5]My_Query!B7</f>
        <v>Pinnacle Renewable Energy Inc.</v>
      </c>
      <c r="C9" s="17" t="str">
        <f>[5]My_Query!C7</f>
        <v>Strathnaver</v>
      </c>
      <c r="D9" s="17" t="str">
        <f>[5]My_Query!D7</f>
        <v>Northern Interior</v>
      </c>
      <c r="E9" s="17" t="str">
        <f>[5]My_Query!E7</f>
        <v>Prince George</v>
      </c>
      <c r="F9" s="44">
        <f>[5]My_Query!F7</f>
        <v>224.6</v>
      </c>
    </row>
    <row r="10" spans="1:6" ht="24.95" customHeight="1">
      <c r="A10" s="17">
        <f>[5]My_Query!A8</f>
        <v>931</v>
      </c>
      <c r="B10" s="17" t="str">
        <f>[5]My_Query!B8</f>
        <v>Pinnacle Renewable Energy Inc.</v>
      </c>
      <c r="C10" s="17" t="str">
        <f>[5]My_Query!C8</f>
        <v>Quesnel</v>
      </c>
      <c r="D10" s="17" t="str">
        <f>[5]My_Query!D8</f>
        <v>Southern Interior</v>
      </c>
      <c r="E10" s="17" t="str">
        <f>[5]My_Query!E8</f>
        <v>Quesnel</v>
      </c>
      <c r="F10" s="44">
        <f>[5]My_Query!F8</f>
        <v>103.5</v>
      </c>
    </row>
    <row r="11" spans="1:6" ht="24.95" customHeight="1">
      <c r="A11" s="17">
        <f>[5]My_Query!A9</f>
        <v>948</v>
      </c>
      <c r="B11" s="17" t="str">
        <f>[5]My_Query!B9</f>
        <v>Pinnacle Renewable Energy Inc.</v>
      </c>
      <c r="C11" s="17" t="str">
        <f>[5]My_Query!C9</f>
        <v>Williams Lake</v>
      </c>
      <c r="D11" s="17" t="str">
        <f>[5]My_Query!D9</f>
        <v>Southern Interior</v>
      </c>
      <c r="E11" s="17" t="str">
        <f>[5]My_Query!E9</f>
        <v>Central Cariboo</v>
      </c>
      <c r="F11" s="44">
        <f>[5]My_Query!F9</f>
        <v>207</v>
      </c>
    </row>
    <row r="12" spans="1:6" ht="24.95" customHeight="1">
      <c r="A12" s="17">
        <f>[5]My_Query!A10</f>
        <v>932</v>
      </c>
      <c r="B12" s="17" t="str">
        <f>[5]My_Query!B10</f>
        <v>Premium Pellet Ltd.</v>
      </c>
      <c r="C12" s="17" t="str">
        <f>[5]My_Query!C10</f>
        <v>Vanderhoof</v>
      </c>
      <c r="D12" s="17" t="str">
        <f>[5]My_Query!D10</f>
        <v>Northern Interior</v>
      </c>
      <c r="E12" s="17" t="str">
        <f>[5]My_Query!E10</f>
        <v>Vanderhoof</v>
      </c>
      <c r="F12" s="44">
        <f>[5]My_Query!F10</f>
        <v>168.7</v>
      </c>
    </row>
    <row r="13" spans="1:6" ht="24.95" customHeight="1">
      <c r="A13" s="17">
        <f>[5]My_Query!A11</f>
        <v>933</v>
      </c>
      <c r="B13" s="17" t="str">
        <f>[5]My_Query!B11</f>
        <v>Princeton Co-Generation Corp.</v>
      </c>
      <c r="C13" s="17" t="str">
        <f>[5]My_Query!C11</f>
        <v>Princeton</v>
      </c>
      <c r="D13" s="17" t="str">
        <f>[5]My_Query!D11</f>
        <v>Southern Interior</v>
      </c>
      <c r="E13" s="17" t="str">
        <f>[5]My_Query!E11</f>
        <v>Cascades</v>
      </c>
      <c r="F13" s="44">
        <f>[5]My_Query!F11</f>
        <v>107.26</v>
      </c>
    </row>
    <row r="14" spans="1:6" ht="24.95" customHeight="1">
      <c r="A14" s="17">
        <f>[5]My_Query!A12</f>
        <v>995</v>
      </c>
      <c r="B14" s="17" t="str">
        <f>[5]My_Query!B12</f>
        <v>Vanderhoof Specialty Wood Products</v>
      </c>
      <c r="C14" s="17" t="str">
        <f>[5]My_Query!C12</f>
        <v>Vanderhoof</v>
      </c>
      <c r="D14" s="17" t="str">
        <f>[5]My_Query!D12</f>
        <v>Northern Interior</v>
      </c>
      <c r="E14" s="17" t="str">
        <f>[5]My_Query!E12</f>
        <v>Vanderhoof</v>
      </c>
      <c r="F14" s="44">
        <f>[5]My_Query!F12</f>
        <v>62.1</v>
      </c>
    </row>
    <row r="15" spans="1:6">
      <c r="A15" s="17"/>
      <c r="B15" s="17"/>
      <c r="C15" s="17"/>
      <c r="D15" s="17"/>
      <c r="E15" s="17"/>
      <c r="F15" s="41"/>
    </row>
  </sheetData>
  <sortState ref="A4:F11">
    <sortCondition ref="B4:B11"/>
    <sortCondition ref="A4:A11"/>
  </sortState>
  <pageMargins left="0.74803149606299213" right="0.74803149606299213" top="0.98425196850393704" bottom="0.98425196850393704" header="0.51181102362204722" footer="0.51181102362204722"/>
  <pageSetup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59"/>
  <sheetViews>
    <sheetView tabSelected="1" topLeftCell="A26" workbookViewId="0">
      <selection sqref="A1:G39"/>
    </sheetView>
  </sheetViews>
  <sheetFormatPr defaultRowHeight="12.75"/>
  <cols>
    <col min="1" max="1" width="9.42578125" customWidth="1"/>
    <col min="2" max="2" width="39.140625" customWidth="1"/>
    <col min="3" max="3" width="22.28515625" customWidth="1"/>
    <col min="5" max="5" width="21.42578125" customWidth="1"/>
    <col min="6" max="6" width="30.42578125" customWidth="1"/>
    <col min="7" max="7" width="12.85546875" customWidth="1"/>
  </cols>
  <sheetData>
    <row r="1" spans="1:7" ht="15.75">
      <c r="A1" s="26"/>
      <c r="B1" s="26"/>
      <c r="C1" s="26"/>
      <c r="D1" s="26"/>
      <c r="E1" s="26"/>
      <c r="F1" s="34"/>
      <c r="G1" s="27" t="str">
        <f>"TYPES OF POLE MILLS - "&amp;ConsistentHeaders!C1</f>
        <v>TYPES OF POLE MILLS - 2011</v>
      </c>
    </row>
    <row r="2" spans="1:7" ht="45">
      <c r="A2" s="9" t="str">
        <f>ConsistentHeaders!A2</f>
        <v>Mill Number</v>
      </c>
      <c r="B2" s="9" t="str">
        <f>ConsistentHeaders!B2</f>
        <v>Company</v>
      </c>
      <c r="C2" s="9" t="str">
        <f>ConsistentHeaders!C2</f>
        <v>Location of Mill</v>
      </c>
      <c r="D2" s="9" t="s">
        <v>7</v>
      </c>
      <c r="E2" s="9" t="str">
        <f>ConsistentHeaders!D2</f>
        <v>2009 Forest Region</v>
      </c>
      <c r="F2" s="9" t="str">
        <f>ConsistentHeaders!E2</f>
        <v>2009 Forest District</v>
      </c>
      <c r="G2" s="31" t="s">
        <v>4</v>
      </c>
    </row>
    <row r="3" spans="1:7" ht="30">
      <c r="A3" s="32"/>
      <c r="B3" s="32"/>
      <c r="C3" s="32"/>
      <c r="D3" s="32"/>
      <c r="E3" s="32"/>
      <c r="F3" s="32"/>
      <c r="G3" s="24" t="s">
        <v>8</v>
      </c>
    </row>
    <row r="4" spans="1:7" ht="24.95" customHeight="1">
      <c r="A4" s="17">
        <f>[6]My_Query!A2</f>
        <v>498</v>
      </c>
      <c r="B4" s="17" t="str">
        <f>[6]My_Query!B2</f>
        <v>Aspen Planers Ltd.</v>
      </c>
      <c r="C4" s="17" t="str">
        <f>[6]My_Query!C2</f>
        <v>Merritt</v>
      </c>
      <c r="D4" s="17" t="str">
        <f>[6]My_Query!D2</f>
        <v>PLE</v>
      </c>
      <c r="E4" s="17" t="str">
        <f>[6]My_Query!E2</f>
        <v>Southern Interior</v>
      </c>
      <c r="F4" s="17" t="str">
        <f>[6]My_Query!F2</f>
        <v>Cascades</v>
      </c>
      <c r="G4" s="44">
        <f>[6]My_Query!G2</f>
        <v>960</v>
      </c>
    </row>
    <row r="5" spans="1:7" ht="24.95" customHeight="1">
      <c r="A5" s="17">
        <f>[6]My_Query!A3</f>
        <v>724</v>
      </c>
      <c r="B5" s="17" t="str">
        <f>[6]My_Query!B3</f>
        <v>Integrated Pole</v>
      </c>
      <c r="C5" s="17" t="str">
        <f>[6]My_Query!C3</f>
        <v>100 Mile House</v>
      </c>
      <c r="D5" s="17" t="str">
        <f>[6]My_Query!D3</f>
        <v>PLE</v>
      </c>
      <c r="E5" s="17" t="str">
        <f>[6]My_Query!E3</f>
        <v>Southern Interior</v>
      </c>
      <c r="F5" s="17" t="str">
        <f>[6]My_Query!F3</f>
        <v>100 Mile House</v>
      </c>
      <c r="G5" s="44">
        <f>[6]My_Query!G3</f>
        <v>10.8</v>
      </c>
    </row>
    <row r="6" spans="1:7" ht="24.95" customHeight="1">
      <c r="A6" s="17">
        <f>[6]My_Query!A4</f>
        <v>279</v>
      </c>
      <c r="B6" s="17" t="str">
        <f>[6]My_Query!B4</f>
        <v>J. R. Blackmore &amp; Sons Ltd.</v>
      </c>
      <c r="C6" s="17" t="str">
        <f>[6]My_Query!C4</f>
        <v>Lumberton</v>
      </c>
      <c r="D6" s="17" t="str">
        <f>[6]My_Query!D4</f>
        <v>PLE</v>
      </c>
      <c r="E6" s="17" t="str">
        <f>[6]My_Query!E4</f>
        <v>Southern Interior</v>
      </c>
      <c r="F6" s="17" t="str">
        <f>[6]My_Query!F4</f>
        <v>Rocky Mountain</v>
      </c>
      <c r="G6" s="44">
        <f>[6]My_Query!G4</f>
        <v>180</v>
      </c>
    </row>
    <row r="7" spans="1:7" ht="24.95" customHeight="1">
      <c r="A7" s="17">
        <f>[6]My_Query!A5</f>
        <v>250</v>
      </c>
      <c r="B7" s="17" t="str">
        <f>[6]My_Query!B5</f>
        <v>Nicola Post and Rail Ltd.</v>
      </c>
      <c r="C7" s="17" t="str">
        <f>[6]My_Query!C5</f>
        <v>Merritt</v>
      </c>
      <c r="D7" s="17" t="str">
        <f>[6]My_Query!D5</f>
        <v>PLE</v>
      </c>
      <c r="E7" s="17" t="str">
        <f>[6]My_Query!E5</f>
        <v>Southern Interior</v>
      </c>
      <c r="F7" s="17" t="str">
        <f>[6]My_Query!F5</f>
        <v>Cascades</v>
      </c>
      <c r="G7" s="44">
        <f>[6]My_Query!G5</f>
        <v>120</v>
      </c>
    </row>
    <row r="8" spans="1:7" ht="24.95" customHeight="1">
      <c r="A8" s="17">
        <f>[6]My_Query!A6</f>
        <v>725</v>
      </c>
      <c r="B8" s="17" t="str">
        <f>[6]My_Query!B6</f>
        <v>O'Brien &amp; Fuerst Logging Ltd</v>
      </c>
      <c r="C8" s="17" t="str">
        <f>[6]My_Query!C6</f>
        <v>Port Clements</v>
      </c>
      <c r="D8" s="17" t="str">
        <f>[6]My_Query!D6</f>
        <v>PLE</v>
      </c>
      <c r="E8" s="17" t="str">
        <f>[6]My_Query!E6</f>
        <v>Coast</v>
      </c>
      <c r="F8" s="17" t="str">
        <f>[6]My_Query!F6</f>
        <v>Haida Gwaii</v>
      </c>
      <c r="G8" s="44">
        <f>[6]My_Query!G6</f>
        <v>12</v>
      </c>
    </row>
    <row r="9" spans="1:7" ht="24.95" customHeight="1">
      <c r="A9" s="17">
        <f>[6]My_Query!A7</f>
        <v>677</v>
      </c>
      <c r="B9" s="17" t="str">
        <f>[6]My_Query!B7</f>
        <v>Pacific Inland Pole &amp; Piling Ltd.</v>
      </c>
      <c r="C9" s="17" t="str">
        <f>[6]My_Query!C7</f>
        <v>Nakusp</v>
      </c>
      <c r="D9" s="17" t="str">
        <f>[6]My_Query!D7</f>
        <v>PLE</v>
      </c>
      <c r="E9" s="17" t="str">
        <f>[6]My_Query!E7</f>
        <v>Southern Interior</v>
      </c>
      <c r="F9" s="17" t="str">
        <f>[6]My_Query!F7</f>
        <v>Arrow Boundary</v>
      </c>
      <c r="G9" s="44">
        <f>[6]My_Query!G7</f>
        <v>12</v>
      </c>
    </row>
    <row r="10" spans="1:7" ht="24.95" customHeight="1">
      <c r="A10" s="17">
        <f>[6]My_Query!A8</f>
        <v>237</v>
      </c>
      <c r="B10" s="17" t="str">
        <f>[6]My_Query!B8</f>
        <v>Princeton Post and Rail Co. Ltd.</v>
      </c>
      <c r="C10" s="17" t="str">
        <f>[6]My_Query!C8</f>
        <v>Princeton</v>
      </c>
      <c r="D10" s="17" t="str">
        <f>[6]My_Query!D8</f>
        <v>PLE</v>
      </c>
      <c r="E10" s="17" t="str">
        <f>[6]My_Query!E8</f>
        <v>Southern Interior</v>
      </c>
      <c r="F10" s="17" t="str">
        <f>[6]My_Query!F8</f>
        <v>Cascades</v>
      </c>
      <c r="G10" s="44">
        <f>[6]My_Query!G8</f>
        <v>144</v>
      </c>
    </row>
    <row r="11" spans="1:7" ht="24.95" customHeight="1">
      <c r="A11" s="17">
        <f>[6]My_Query!A9</f>
        <v>498</v>
      </c>
      <c r="B11" s="17" t="str">
        <f>[6]My_Query!B9</f>
        <v>Aspen Planers Ltd.</v>
      </c>
      <c r="C11" s="17" t="str">
        <f>[6]My_Query!C9</f>
        <v>Merritt</v>
      </c>
      <c r="D11" s="17" t="str">
        <f>[6]My_Query!D9</f>
        <v>PST</v>
      </c>
      <c r="E11" s="17" t="str">
        <f>[6]My_Query!E9</f>
        <v>Southern Interior</v>
      </c>
      <c r="F11" s="17" t="str">
        <f>[6]My_Query!F9</f>
        <v>Cascades</v>
      </c>
      <c r="G11" s="44">
        <f>[6]My_Query!G9</f>
        <v>480</v>
      </c>
    </row>
    <row r="12" spans="1:7" ht="24.95" customHeight="1">
      <c r="A12" s="17">
        <f>[6]My_Query!A10</f>
        <v>390</v>
      </c>
      <c r="B12" s="17" t="str">
        <f>[6]My_Query!B10</f>
        <v>Box Lake Lumber Products Ltd.</v>
      </c>
      <c r="C12" s="17" t="str">
        <f>[6]My_Query!C10</f>
        <v>Nakusp</v>
      </c>
      <c r="D12" s="17" t="str">
        <f>[6]My_Query!D10</f>
        <v>PST</v>
      </c>
      <c r="E12" s="17" t="str">
        <f>[6]My_Query!E10</f>
        <v>Southern Interior</v>
      </c>
      <c r="F12" s="17" t="str">
        <f>[6]My_Query!F10</f>
        <v>Arrow Boundary</v>
      </c>
      <c r="G12" s="44">
        <f>[6]My_Query!G10</f>
        <v>504</v>
      </c>
    </row>
    <row r="13" spans="1:7" ht="24.95" customHeight="1">
      <c r="A13" s="17">
        <f>[6]My_Query!A11</f>
        <v>997</v>
      </c>
      <c r="B13" s="17" t="str">
        <f>[6]My_Query!B11</f>
        <v>Cedar 3 Products (R3 91 Enterprises Ltd )</v>
      </c>
      <c r="C13" s="17" t="str">
        <f>[6]My_Query!C11</f>
        <v>McBride</v>
      </c>
      <c r="D13" s="17" t="str">
        <f>[6]My_Query!D11</f>
        <v>PST</v>
      </c>
      <c r="E13" s="17" t="str">
        <f>[6]My_Query!E11</f>
        <v>Southern Interior</v>
      </c>
      <c r="F13" s="17" t="str">
        <f>[6]My_Query!F11</f>
        <v>Headwaters</v>
      </c>
      <c r="G13" s="44">
        <f>[6]My_Query!G11</f>
        <v>288</v>
      </c>
    </row>
    <row r="14" spans="1:7" ht="24.95" customHeight="1">
      <c r="A14" s="17">
        <f>[6]My_Query!A12</f>
        <v>117</v>
      </c>
      <c r="B14" s="17" t="str">
        <f>[6]My_Query!B12</f>
        <v>Continental Pole Ltd.</v>
      </c>
      <c r="C14" s="17" t="str">
        <f>[6]My_Query!C12</f>
        <v>Pemberton</v>
      </c>
      <c r="D14" s="17" t="str">
        <f>[6]My_Query!D12</f>
        <v>PST</v>
      </c>
      <c r="E14" s="17" t="str">
        <f>[6]My_Query!E12</f>
        <v>Coast</v>
      </c>
      <c r="F14" s="17" t="str">
        <f>[6]My_Query!F12</f>
        <v>Squamish</v>
      </c>
      <c r="G14" s="44">
        <f>[6]My_Query!G12</f>
        <v>0</v>
      </c>
    </row>
    <row r="15" spans="1:7" ht="24.95" customHeight="1">
      <c r="A15" s="17">
        <f>[6]My_Query!A13</f>
        <v>279</v>
      </c>
      <c r="B15" s="17" t="str">
        <f>[6]My_Query!B13</f>
        <v>J. R. Blackmore &amp; Sons Ltd.</v>
      </c>
      <c r="C15" s="17" t="str">
        <f>[6]My_Query!C13</f>
        <v>Lumberton</v>
      </c>
      <c r="D15" s="17" t="str">
        <f>[6]My_Query!D13</f>
        <v>PST</v>
      </c>
      <c r="E15" s="17" t="str">
        <f>[6]My_Query!E13</f>
        <v>Southern Interior</v>
      </c>
      <c r="F15" s="17" t="str">
        <f>[6]My_Query!F13</f>
        <v>Rocky Mountain</v>
      </c>
      <c r="G15" s="44">
        <f>[6]My_Query!G13</f>
        <v>960</v>
      </c>
    </row>
    <row r="16" spans="1:7" ht="24.95" customHeight="1">
      <c r="A16" s="17">
        <f>[6]My_Query!A14</f>
        <v>970</v>
      </c>
      <c r="B16" s="17" t="str">
        <f>[6]My_Query!B14</f>
        <v>KDL Group - Northern Forest Products Ltd.</v>
      </c>
      <c r="C16" s="17" t="str">
        <f>[6]My_Query!C14</f>
        <v>Fort St James</v>
      </c>
      <c r="D16" s="17" t="str">
        <f>[6]My_Query!D14</f>
        <v>PST</v>
      </c>
      <c r="E16" s="17" t="str">
        <f>[6]My_Query!E14</f>
        <v>Northern Interior</v>
      </c>
      <c r="F16" s="17" t="str">
        <f>[6]My_Query!F14</f>
        <v>Fort St James</v>
      </c>
      <c r="G16" s="44">
        <f>[6]My_Query!G14</f>
        <v>760</v>
      </c>
    </row>
    <row r="17" spans="1:7" ht="24.95" customHeight="1">
      <c r="A17" s="17">
        <f>[6]My_Query!A15</f>
        <v>607</v>
      </c>
      <c r="B17" s="17" t="str">
        <f>[6]My_Query!B15</f>
        <v>Monte Lake Forest Products Inc</v>
      </c>
      <c r="C17" s="17" t="str">
        <f>[6]My_Query!C15</f>
        <v>Monte Lake</v>
      </c>
      <c r="D17" s="17" t="str">
        <f>[6]My_Query!D15</f>
        <v>PST</v>
      </c>
      <c r="E17" s="17" t="str">
        <f>[6]My_Query!E15</f>
        <v>Southern Interior</v>
      </c>
      <c r="F17" s="17" t="str">
        <f>[6]My_Query!F15</f>
        <v>Okanagan Shuswap</v>
      </c>
      <c r="G17" s="44">
        <f>[6]My_Query!G15</f>
        <v>1.72</v>
      </c>
    </row>
    <row r="18" spans="1:7" ht="24.95" customHeight="1">
      <c r="A18" s="17">
        <f>[6]My_Query!A16</f>
        <v>250</v>
      </c>
      <c r="B18" s="17" t="str">
        <f>[6]My_Query!B16</f>
        <v>Nicola Post and Rail Ltd.</v>
      </c>
      <c r="C18" s="17" t="str">
        <f>[6]My_Query!C16</f>
        <v>Merritt</v>
      </c>
      <c r="D18" s="17" t="str">
        <f>[6]My_Query!D16</f>
        <v>PST</v>
      </c>
      <c r="E18" s="17" t="str">
        <f>[6]My_Query!E16</f>
        <v>Southern Interior</v>
      </c>
      <c r="F18" s="17" t="str">
        <f>[6]My_Query!F16</f>
        <v>Cascades</v>
      </c>
      <c r="G18" s="44">
        <f>[6]My_Query!G16</f>
        <v>60</v>
      </c>
    </row>
    <row r="19" spans="1:7" ht="24.95" customHeight="1">
      <c r="A19" s="17">
        <f>[6]My_Query!A17</f>
        <v>725</v>
      </c>
      <c r="B19" s="17" t="str">
        <f>[6]My_Query!B17</f>
        <v>O'Brien &amp; Fuerst Logging Ltd</v>
      </c>
      <c r="C19" s="17" t="str">
        <f>[6]My_Query!C17</f>
        <v>Port Clements</v>
      </c>
      <c r="D19" s="17" t="str">
        <f>[6]My_Query!D17</f>
        <v>PST</v>
      </c>
      <c r="E19" s="17" t="str">
        <f>[6]My_Query!E17</f>
        <v>Coast</v>
      </c>
      <c r="F19" s="17" t="str">
        <f>[6]My_Query!F17</f>
        <v>Haida Gwaii</v>
      </c>
      <c r="G19" s="44">
        <f>[6]My_Query!G17</f>
        <v>6.48</v>
      </c>
    </row>
    <row r="20" spans="1:7" ht="24.95" customHeight="1">
      <c r="A20" s="17">
        <f>[6]My_Query!A18</f>
        <v>739</v>
      </c>
      <c r="B20" s="17" t="str">
        <f>[6]My_Query!B18</f>
        <v>Panhandle Forest Products</v>
      </c>
      <c r="C20" s="17" t="str">
        <f>[6]My_Query!C18</f>
        <v>Lumberton</v>
      </c>
      <c r="D20" s="17" t="str">
        <f>[6]My_Query!D18</f>
        <v>PST</v>
      </c>
      <c r="E20" s="17" t="str">
        <f>[6]My_Query!E18</f>
        <v>Southern Interior</v>
      </c>
      <c r="F20" s="17" t="str">
        <f>[6]My_Query!F18</f>
        <v>Rocky Mountain</v>
      </c>
      <c r="G20" s="44">
        <f>[6]My_Query!G18</f>
        <v>168</v>
      </c>
    </row>
    <row r="21" spans="1:7" ht="24.95" customHeight="1">
      <c r="A21" s="17">
        <f>[6]My_Query!A19</f>
        <v>237</v>
      </c>
      <c r="B21" s="17" t="str">
        <f>[6]My_Query!B19</f>
        <v>Princeton Post and Rail Co. Ltd.</v>
      </c>
      <c r="C21" s="17" t="str">
        <f>[6]My_Query!C19</f>
        <v>Princeton</v>
      </c>
      <c r="D21" s="17" t="str">
        <f>[6]My_Query!D19</f>
        <v>PST</v>
      </c>
      <c r="E21" s="17" t="str">
        <f>[6]My_Query!E19</f>
        <v>Southern Interior</v>
      </c>
      <c r="F21" s="17" t="str">
        <f>[6]My_Query!F19</f>
        <v>Cascades</v>
      </c>
      <c r="G21" s="44">
        <f>[6]My_Query!G19</f>
        <v>480</v>
      </c>
    </row>
    <row r="22" spans="1:7" ht="24.95" customHeight="1">
      <c r="A22" s="17">
        <f>[6]My_Query!A20</f>
        <v>232</v>
      </c>
      <c r="B22" s="17" t="str">
        <f>[6]My_Query!B20</f>
        <v>Princeton Wood Preservers Ltd.</v>
      </c>
      <c r="C22" s="17" t="str">
        <f>[6]My_Query!C20</f>
        <v>Princeton</v>
      </c>
      <c r="D22" s="17" t="str">
        <f>[6]My_Query!D20</f>
        <v>PST</v>
      </c>
      <c r="E22" s="17" t="str">
        <f>[6]My_Query!E20</f>
        <v>Southern Interior</v>
      </c>
      <c r="F22" s="17" t="str">
        <f>[6]My_Query!F20</f>
        <v>Cascades</v>
      </c>
      <c r="G22" s="44">
        <f>[6]My_Query!G20</f>
        <v>612.48</v>
      </c>
    </row>
    <row r="23" spans="1:7" ht="24.95" customHeight="1">
      <c r="A23" s="17">
        <f>[6]My_Query!A21</f>
        <v>619</v>
      </c>
      <c r="B23" s="17" t="str">
        <f>[6]My_Query!B21</f>
        <v>Quinton Bros.</v>
      </c>
      <c r="C23" s="17" t="str">
        <f>[6]My_Query!C21</f>
        <v>Caven</v>
      </c>
      <c r="D23" s="17" t="str">
        <f>[6]My_Query!D21</f>
        <v>PST</v>
      </c>
      <c r="E23" s="17" t="str">
        <f>[6]My_Query!E21</f>
        <v>Southern Interior</v>
      </c>
      <c r="F23" s="17" t="str">
        <f>[6]My_Query!F21</f>
        <v>Rocky Mountain</v>
      </c>
      <c r="G23" s="44">
        <f>[6]My_Query!G21</f>
        <v>600</v>
      </c>
    </row>
    <row r="24" spans="1:7" ht="24.95" customHeight="1">
      <c r="A24" s="17">
        <f>[6]My_Query!A22</f>
        <v>343</v>
      </c>
      <c r="B24" s="17" t="str">
        <f>[6]My_Query!B22</f>
        <v>TRC Cedar Ltd.</v>
      </c>
      <c r="C24" s="17" t="str">
        <f>[6]My_Query!C22</f>
        <v>McBride</v>
      </c>
      <c r="D24" s="17" t="str">
        <f>[6]My_Query!D22</f>
        <v>PST</v>
      </c>
      <c r="E24" s="17" t="str">
        <f>[6]My_Query!E22</f>
        <v>Southern Interior</v>
      </c>
      <c r="F24" s="17" t="str">
        <f>[6]My_Query!F22</f>
        <v>Headwaters</v>
      </c>
      <c r="G24" s="44">
        <f>[6]My_Query!G22</f>
        <v>540</v>
      </c>
    </row>
    <row r="25" spans="1:7" ht="24.95" customHeight="1">
      <c r="A25" s="17">
        <f>[6]My_Query!A23</f>
        <v>659</v>
      </c>
      <c r="B25" s="17" t="str">
        <f>[6]My_Query!B23</f>
        <v>Brisco Wood Preservers Ltd.</v>
      </c>
      <c r="C25" s="17" t="str">
        <f>[6]My_Query!C23</f>
        <v>Brisco</v>
      </c>
      <c r="D25" s="17" t="str">
        <f>[6]My_Query!D23</f>
        <v>UTI</v>
      </c>
      <c r="E25" s="17" t="str">
        <f>[6]My_Query!E23</f>
        <v>Southern Interior</v>
      </c>
      <c r="F25" s="17" t="str">
        <f>[6]My_Query!F23</f>
        <v>Rocky Mountain</v>
      </c>
      <c r="G25" s="44">
        <f>[6]My_Query!G23</f>
        <v>12</v>
      </c>
    </row>
    <row r="26" spans="1:7" ht="24.95" customHeight="1">
      <c r="A26" s="17">
        <f>[6]My_Query!A24</f>
        <v>556</v>
      </c>
      <c r="B26" s="17" t="str">
        <f>[6]My_Query!B24</f>
        <v>Chinook Forest Products Ltd.</v>
      </c>
      <c r="C26" s="17" t="str">
        <f>[6]My_Query!C24</f>
        <v>Courtenay</v>
      </c>
      <c r="D26" s="17" t="str">
        <f>[6]My_Query!D24</f>
        <v>UTI</v>
      </c>
      <c r="E26" s="17" t="str">
        <f>[6]My_Query!E24</f>
        <v>Coast</v>
      </c>
      <c r="F26" s="17" t="str">
        <f>[6]My_Query!F24</f>
        <v>Campbell River</v>
      </c>
      <c r="G26" s="44">
        <f>[6]My_Query!G24</f>
        <v>24</v>
      </c>
    </row>
    <row r="27" spans="1:7" ht="24.95" customHeight="1">
      <c r="A27" s="17">
        <f>[6]My_Query!A25</f>
        <v>117</v>
      </c>
      <c r="B27" s="17" t="str">
        <f>[6]My_Query!B25</f>
        <v>Continental Pole Ltd.</v>
      </c>
      <c r="C27" s="17" t="str">
        <f>[6]My_Query!C25</f>
        <v>Pemberton</v>
      </c>
      <c r="D27" s="17" t="str">
        <f>[6]My_Query!D25</f>
        <v>UTI</v>
      </c>
      <c r="E27" s="17" t="str">
        <f>[6]My_Query!E25</f>
        <v>Coast</v>
      </c>
      <c r="F27" s="17" t="str">
        <f>[6]My_Query!F25</f>
        <v>Squamish</v>
      </c>
      <c r="G27" s="44">
        <f>[6]My_Query!G25</f>
        <v>16.8</v>
      </c>
    </row>
    <row r="28" spans="1:7" ht="24.95" customHeight="1">
      <c r="A28" s="17">
        <f>[6]My_Query!A26</f>
        <v>181</v>
      </c>
      <c r="B28" s="17" t="str">
        <f>[6]My_Query!B26</f>
        <v>Decker Lake Forest Products Ltd.</v>
      </c>
      <c r="C28" s="17" t="str">
        <f>[6]My_Query!C26</f>
        <v>Burns Lake</v>
      </c>
      <c r="D28" s="17" t="str">
        <f>[6]My_Query!D26</f>
        <v>UTI</v>
      </c>
      <c r="E28" s="17" t="str">
        <f>[6]My_Query!E26</f>
        <v>Northern Interior</v>
      </c>
      <c r="F28" s="17" t="str">
        <f>[6]My_Query!F26</f>
        <v>Nadina</v>
      </c>
      <c r="G28" s="44">
        <f>[6]My_Query!G26</f>
        <v>18</v>
      </c>
    </row>
    <row r="29" spans="1:7" ht="24.95" customHeight="1">
      <c r="A29" s="17">
        <f>[6]My_Query!A27</f>
        <v>40</v>
      </c>
      <c r="B29" s="17" t="str">
        <f>[6]My_Query!B27</f>
        <v>Gorman Bros. Lumber Ltd.</v>
      </c>
      <c r="C29" s="17" t="str">
        <f>[6]My_Query!C27</f>
        <v>Lumby</v>
      </c>
      <c r="D29" s="17" t="str">
        <f>[6]My_Query!D27</f>
        <v>UTI</v>
      </c>
      <c r="E29" s="17" t="str">
        <f>[6]My_Query!E27</f>
        <v>Southern Interior</v>
      </c>
      <c r="F29" s="17" t="str">
        <f>[6]My_Query!F27</f>
        <v>Okanagan Shuswap</v>
      </c>
      <c r="G29" s="44">
        <f>[6]My_Query!G27</f>
        <v>34.799999999999997</v>
      </c>
    </row>
    <row r="30" spans="1:7" ht="24.95" customHeight="1">
      <c r="A30" s="17">
        <f>[6]My_Query!A28</f>
        <v>724</v>
      </c>
      <c r="B30" s="17" t="str">
        <f>[6]My_Query!B28</f>
        <v>Integrated Pole</v>
      </c>
      <c r="C30" s="17" t="str">
        <f>[6]My_Query!C28</f>
        <v>100 Mile House</v>
      </c>
      <c r="D30" s="17" t="str">
        <f>[6]My_Query!D28</f>
        <v>UTI</v>
      </c>
      <c r="E30" s="17" t="str">
        <f>[6]My_Query!E28</f>
        <v>Southern Interior</v>
      </c>
      <c r="F30" s="17" t="str">
        <f>[6]My_Query!F28</f>
        <v>100 Mile House</v>
      </c>
      <c r="G30" s="44">
        <f>[6]My_Query!G28</f>
        <v>10.8</v>
      </c>
    </row>
    <row r="31" spans="1:7" ht="24.95" customHeight="1">
      <c r="A31" s="17">
        <f>[6]My_Query!A29</f>
        <v>725</v>
      </c>
      <c r="B31" s="17" t="str">
        <f>[6]My_Query!B29</f>
        <v>O'Brien &amp; Fuerst Logging Ltd</v>
      </c>
      <c r="C31" s="17" t="str">
        <f>[6]My_Query!C29</f>
        <v>Port Clements</v>
      </c>
      <c r="D31" s="17" t="str">
        <f>[6]My_Query!D29</f>
        <v>UTI</v>
      </c>
      <c r="E31" s="17" t="str">
        <f>[6]My_Query!E29</f>
        <v>Coast</v>
      </c>
      <c r="F31" s="17" t="str">
        <f>[6]My_Query!F29</f>
        <v>Haida Gwaii</v>
      </c>
      <c r="G31" s="44">
        <f>[6]My_Query!G29</f>
        <v>4.8</v>
      </c>
    </row>
    <row r="32" spans="1:7" ht="24.95" customHeight="1">
      <c r="A32" s="17">
        <f>[6]My_Query!A30</f>
        <v>677</v>
      </c>
      <c r="B32" s="17" t="str">
        <f>[6]My_Query!B30</f>
        <v>Pacific Inland Pole &amp; Piling Ltd.</v>
      </c>
      <c r="C32" s="17" t="str">
        <f>[6]My_Query!C30</f>
        <v>Nakusp</v>
      </c>
      <c r="D32" s="17" t="str">
        <f>[6]My_Query!D30</f>
        <v>UTI</v>
      </c>
      <c r="E32" s="17" t="str">
        <f>[6]My_Query!E30</f>
        <v>Southern Interior</v>
      </c>
      <c r="F32" s="17" t="str">
        <f>[6]My_Query!F30</f>
        <v>Arrow Boundary</v>
      </c>
      <c r="G32" s="44">
        <f>[6]My_Query!G30</f>
        <v>18</v>
      </c>
    </row>
    <row r="33" spans="1:7" ht="24.95" customHeight="1">
      <c r="A33" s="17">
        <f>[6]My_Query!A31</f>
        <v>188</v>
      </c>
      <c r="B33" s="17" t="str">
        <f>[6]My_Query!B31</f>
        <v>Paterson Pole Ltd.</v>
      </c>
      <c r="C33" s="17" t="str">
        <f>[6]My_Query!C31</f>
        <v>Rossland</v>
      </c>
      <c r="D33" s="17" t="str">
        <f>[6]My_Query!D31</f>
        <v>UTI</v>
      </c>
      <c r="E33" s="17" t="str">
        <f>[6]My_Query!E31</f>
        <v>Southern Interior</v>
      </c>
      <c r="F33" s="17" t="str">
        <f>[6]My_Query!F31</f>
        <v>Arrow Boundary</v>
      </c>
      <c r="G33" s="44">
        <f>[6]My_Query!G31</f>
        <v>36</v>
      </c>
    </row>
    <row r="34" spans="1:7" ht="24.95" customHeight="1">
      <c r="A34" s="17">
        <f>[6]My_Query!A32</f>
        <v>619</v>
      </c>
      <c r="B34" s="17" t="str">
        <f>[6]My_Query!B32</f>
        <v>Quinton Bros.</v>
      </c>
      <c r="C34" s="17" t="str">
        <f>[6]My_Query!C32</f>
        <v>Caven</v>
      </c>
      <c r="D34" s="17" t="str">
        <f>[6]My_Query!D32</f>
        <v>UTI</v>
      </c>
      <c r="E34" s="17" t="str">
        <f>[6]My_Query!E32</f>
        <v>Southern Interior</v>
      </c>
      <c r="F34" s="17" t="str">
        <f>[6]My_Query!F32</f>
        <v>Rocky Mountain</v>
      </c>
      <c r="G34" s="44">
        <f>[6]My_Query!G32</f>
        <v>19.2</v>
      </c>
    </row>
    <row r="35" spans="1:7" ht="24.95" customHeight="1">
      <c r="A35" s="17">
        <f>[6]My_Query!A33</f>
        <v>648</v>
      </c>
      <c r="B35" s="17" t="str">
        <f>[6]My_Query!B33</f>
        <v>Selkirk Forest Products Ltd.</v>
      </c>
      <c r="C35" s="17" t="str">
        <f>[6]My_Query!C33</f>
        <v>Galloway</v>
      </c>
      <c r="D35" s="17" t="str">
        <f>[6]My_Query!D33</f>
        <v>UTI</v>
      </c>
      <c r="E35" s="17" t="str">
        <f>[6]My_Query!E33</f>
        <v>Southern Interior</v>
      </c>
      <c r="F35" s="17" t="str">
        <f>[6]My_Query!F33</f>
        <v>Rocky Mountain</v>
      </c>
      <c r="G35" s="44">
        <f>[6]My_Query!G33</f>
        <v>60</v>
      </c>
    </row>
    <row r="36" spans="1:7" ht="24.95" customHeight="1">
      <c r="A36" s="17">
        <f>[6]My_Query!A34</f>
        <v>729</v>
      </c>
      <c r="B36" s="17" t="str">
        <f>[6]My_Query!B34</f>
        <v>Sierra Cascade Resources</v>
      </c>
      <c r="C36" s="17" t="str">
        <f>[6]My_Query!C34</f>
        <v>Kelsey Bay</v>
      </c>
      <c r="D36" s="17" t="str">
        <f>[6]My_Query!D34</f>
        <v>UTI</v>
      </c>
      <c r="E36" s="17" t="str">
        <f>[6]My_Query!E34</f>
        <v>Coast</v>
      </c>
      <c r="F36" s="17" t="str">
        <f>[6]My_Query!F34</f>
        <v>Campbell River</v>
      </c>
      <c r="G36" s="44">
        <f>[6]My_Query!G34</f>
        <v>0.02</v>
      </c>
    </row>
    <row r="37" spans="1:7" ht="24.95" customHeight="1">
      <c r="A37" s="17">
        <f>[6]My_Query!A35</f>
        <v>48</v>
      </c>
      <c r="B37" s="17" t="str">
        <f>[6]My_Query!B35</f>
        <v>Stella-Jones Canada Inc.</v>
      </c>
      <c r="C37" s="17" t="str">
        <f>[6]My_Query!C35</f>
        <v>Revelstoke</v>
      </c>
      <c r="D37" s="17" t="str">
        <f>[6]My_Query!D35</f>
        <v>UTI</v>
      </c>
      <c r="E37" s="17" t="str">
        <f>[6]My_Query!E35</f>
        <v>Southern Interior</v>
      </c>
      <c r="F37" s="17" t="str">
        <f>[6]My_Query!F35</f>
        <v>Columbia</v>
      </c>
      <c r="G37" s="44">
        <f>[6]My_Query!G35</f>
        <v>54</v>
      </c>
    </row>
    <row r="38" spans="1:7" ht="24.95" customHeight="1">
      <c r="A38" s="17">
        <f>[6]My_Query!A36</f>
        <v>637</v>
      </c>
      <c r="B38" s="17" t="str">
        <f>[6]My_Query!B36</f>
        <v>Stella-Jones Inc.</v>
      </c>
      <c r="C38" s="17" t="str">
        <f>[6]My_Query!C36</f>
        <v>Prince George</v>
      </c>
      <c r="D38" s="17" t="str">
        <f>[6]My_Query!D36</f>
        <v>UTI</v>
      </c>
      <c r="E38" s="17" t="str">
        <f>[6]My_Query!E36</f>
        <v>Northern Interior</v>
      </c>
      <c r="F38" s="17" t="str">
        <f>[6]My_Query!F36</f>
        <v>Prince George</v>
      </c>
      <c r="G38" s="44">
        <f>[6]My_Query!G36</f>
        <v>16.8</v>
      </c>
    </row>
    <row r="39" spans="1:7" ht="15">
      <c r="A39" s="17"/>
      <c r="B39" s="17"/>
      <c r="C39" s="17"/>
      <c r="D39" s="17"/>
      <c r="E39" s="17"/>
      <c r="F39" s="17"/>
      <c r="G39" s="44"/>
    </row>
    <row r="40" spans="1:7" ht="15">
      <c r="A40" s="17"/>
      <c r="B40" s="17"/>
      <c r="C40" s="17"/>
      <c r="D40" s="17"/>
      <c r="E40" s="17"/>
      <c r="F40" s="17"/>
      <c r="G40" s="44"/>
    </row>
    <row r="41" spans="1:7" ht="15">
      <c r="A41" s="17"/>
      <c r="B41" s="17"/>
      <c r="C41" s="17"/>
      <c r="D41" s="17"/>
      <c r="E41" s="17"/>
      <c r="F41" s="17"/>
      <c r="G41" s="44"/>
    </row>
    <row r="42" spans="1:7" ht="15">
      <c r="A42" s="17"/>
      <c r="B42" s="17"/>
      <c r="C42" s="17"/>
      <c r="D42" s="17"/>
      <c r="E42" s="17"/>
      <c r="F42" s="17"/>
      <c r="G42" s="44"/>
    </row>
    <row r="43" spans="1:7" ht="15">
      <c r="A43" s="17"/>
      <c r="B43" s="17"/>
      <c r="C43" s="17"/>
      <c r="D43" s="17"/>
      <c r="E43" s="17"/>
      <c r="F43" s="17"/>
      <c r="G43" s="17"/>
    </row>
    <row r="44" spans="1:7" ht="15">
      <c r="A44" s="17"/>
      <c r="B44" s="17"/>
      <c r="C44" s="17"/>
      <c r="D44" s="17"/>
      <c r="E44" s="17"/>
      <c r="F44" s="17"/>
      <c r="G44" s="17"/>
    </row>
    <row r="45" spans="1:7" ht="15">
      <c r="A45" s="17"/>
      <c r="B45" s="17"/>
      <c r="C45" s="17"/>
      <c r="D45" s="17"/>
      <c r="E45" s="17"/>
      <c r="F45" s="17"/>
      <c r="G45" s="17"/>
    </row>
    <row r="46" spans="1:7" ht="15">
      <c r="A46" s="17"/>
      <c r="B46" s="17"/>
      <c r="C46" s="17"/>
      <c r="D46" s="17"/>
      <c r="E46" s="17"/>
      <c r="F46" s="17"/>
      <c r="G46" s="17"/>
    </row>
    <row r="47" spans="1:7" ht="15">
      <c r="A47" s="17"/>
      <c r="B47" s="17"/>
      <c r="C47" s="17"/>
      <c r="D47" s="17"/>
      <c r="E47" s="17"/>
      <c r="F47" s="17"/>
      <c r="G47" s="17"/>
    </row>
    <row r="48" spans="1:7" ht="15">
      <c r="A48" s="17"/>
      <c r="B48" s="17"/>
      <c r="C48" s="17"/>
      <c r="D48" s="17"/>
      <c r="E48" s="17"/>
      <c r="F48" s="17"/>
      <c r="G48" s="17"/>
    </row>
    <row r="49" spans="1:7" ht="15">
      <c r="A49" s="17"/>
      <c r="B49" s="17"/>
      <c r="C49" s="17"/>
      <c r="D49" s="17"/>
      <c r="E49" s="17"/>
      <c r="F49" s="17"/>
      <c r="G49" s="17"/>
    </row>
    <row r="50" spans="1:7" ht="15">
      <c r="A50" s="17"/>
      <c r="B50" s="17"/>
      <c r="C50" s="17"/>
      <c r="D50" s="17"/>
      <c r="E50" s="17"/>
      <c r="F50" s="17"/>
      <c r="G50" s="17"/>
    </row>
    <row r="51" spans="1:7" ht="15">
      <c r="A51" s="17"/>
      <c r="B51" s="17"/>
      <c r="C51" s="17"/>
      <c r="D51" s="17"/>
      <c r="E51" s="17"/>
      <c r="F51" s="17"/>
      <c r="G51" s="17"/>
    </row>
    <row r="52" spans="1:7" ht="15">
      <c r="A52" s="17"/>
      <c r="B52" s="17"/>
      <c r="C52" s="17"/>
      <c r="D52" s="17"/>
      <c r="E52" s="17"/>
      <c r="F52" s="17"/>
      <c r="G52" s="17"/>
    </row>
    <row r="53" spans="1:7" ht="15">
      <c r="A53" s="17"/>
      <c r="B53" s="17"/>
      <c r="C53" s="17"/>
      <c r="D53" s="17"/>
      <c r="E53" s="17"/>
      <c r="F53" s="17"/>
      <c r="G53" s="17"/>
    </row>
    <row r="54" spans="1:7" ht="15">
      <c r="A54" s="17"/>
      <c r="B54" s="17"/>
      <c r="C54" s="17"/>
      <c r="D54" s="17"/>
      <c r="E54" s="17"/>
      <c r="F54" s="17"/>
      <c r="G54" s="17"/>
    </row>
    <row r="55" spans="1:7" ht="15">
      <c r="A55" s="17"/>
      <c r="B55" s="17"/>
      <c r="C55" s="17"/>
      <c r="D55" s="17"/>
      <c r="E55" s="17"/>
      <c r="F55" s="17"/>
      <c r="G55" s="17"/>
    </row>
    <row r="56" spans="1:7" ht="15">
      <c r="A56" s="17"/>
      <c r="B56" s="17"/>
      <c r="C56" s="17"/>
      <c r="D56" s="17"/>
      <c r="E56" s="17"/>
      <c r="F56" s="17"/>
      <c r="G56" s="17"/>
    </row>
    <row r="57" spans="1:7" ht="15">
      <c r="A57" s="17"/>
      <c r="B57" s="17"/>
      <c r="C57" s="17"/>
      <c r="D57" s="17"/>
      <c r="E57" s="17"/>
      <c r="F57" s="17"/>
      <c r="G57" s="17"/>
    </row>
    <row r="58" spans="1:7" ht="15">
      <c r="A58" s="17"/>
      <c r="B58" s="17"/>
      <c r="C58" s="17"/>
      <c r="D58" s="17"/>
      <c r="E58" s="17"/>
      <c r="F58" s="17"/>
      <c r="G58" s="17"/>
    </row>
    <row r="59" spans="1:7" ht="15">
      <c r="A59" s="17"/>
      <c r="B59" s="17"/>
      <c r="C59" s="17"/>
      <c r="D59" s="17"/>
      <c r="E59" s="17"/>
      <c r="F59" s="17"/>
      <c r="G59" s="17"/>
    </row>
  </sheetData>
  <sortState ref="A4:G24">
    <sortCondition ref="B4:B24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10" zoomScaleNormal="100" zoomScaleSheetLayoutView="100" workbookViewId="0">
      <selection sqref="A1:G27"/>
    </sheetView>
  </sheetViews>
  <sheetFormatPr defaultRowHeight="15"/>
  <cols>
    <col min="1" max="1" width="9.5703125" style="14" customWidth="1"/>
    <col min="2" max="2" width="44.140625" style="13" customWidth="1"/>
    <col min="3" max="3" width="19" style="13" bestFit="1" customWidth="1"/>
    <col min="4" max="4" width="9" style="13" bestFit="1" customWidth="1"/>
    <col min="5" max="5" width="21.5703125" style="13" customWidth="1"/>
    <col min="6" max="6" width="29" style="13" bestFit="1" customWidth="1"/>
    <col min="7" max="7" width="12.140625" style="13" customWidth="1"/>
    <col min="8" max="16384" width="9.140625" style="13"/>
  </cols>
  <sheetData>
    <row r="1" spans="1:7" ht="15.75">
      <c r="A1" s="26"/>
      <c r="B1" s="26"/>
      <c r="C1" s="26"/>
      <c r="D1" s="26"/>
      <c r="E1" s="26"/>
      <c r="F1" s="26"/>
      <c r="G1" s="27" t="str">
        <f>"PULP AND PAPER MILLS - "&amp;ConsistentHeaders!C1</f>
        <v>PULP AND PAPER MILLS - 2011</v>
      </c>
    </row>
    <row r="2" spans="1:7" ht="45">
      <c r="A2" s="9" t="str">
        <f>ConsistentHeaders!A2</f>
        <v>Mill Number</v>
      </c>
      <c r="B2" s="9" t="str">
        <f>ConsistentHeaders!B2</f>
        <v>Company</v>
      </c>
      <c r="C2" s="9" t="str">
        <f>ConsistentHeaders!C2</f>
        <v>Location of Mill</v>
      </c>
      <c r="D2" s="9" t="s">
        <v>7</v>
      </c>
      <c r="E2" s="9" t="str">
        <f>ConsistentHeaders!D2</f>
        <v>2009 Forest Region</v>
      </c>
      <c r="F2" s="9" t="str">
        <f>ConsistentHeaders!E2</f>
        <v>2009 Forest District</v>
      </c>
      <c r="G2" s="28" t="s">
        <v>4</v>
      </c>
    </row>
    <row r="3" spans="1:7" ht="30">
      <c r="A3" s="35"/>
      <c r="B3" s="35"/>
      <c r="C3" s="35"/>
      <c r="D3" s="35"/>
      <c r="E3" s="35"/>
      <c r="F3" s="35"/>
      <c r="G3" s="24" t="s">
        <v>9</v>
      </c>
    </row>
    <row r="4" spans="1:7" ht="24.95" customHeight="1">
      <c r="A4" s="17">
        <f>[7]My_Query!A2</f>
        <v>960</v>
      </c>
      <c r="B4" s="17" t="str">
        <f>[7]My_Query!B2</f>
        <v>Canadian Forest Products Ltd.</v>
      </c>
      <c r="C4" s="17" t="str">
        <f>[7]My_Query!C2</f>
        <v>Prince George</v>
      </c>
      <c r="D4" s="17" t="str">
        <f>[7]My_Query!D2</f>
        <v>PLP</v>
      </c>
      <c r="E4" s="17" t="str">
        <f>[7]My_Query!E2</f>
        <v>Northern Interior</v>
      </c>
      <c r="F4" s="17" t="str">
        <f>[7]My_Query!F2</f>
        <v>Prince George</v>
      </c>
      <c r="G4" s="44">
        <f>[7]My_Query!G2</f>
        <v>312.57</v>
      </c>
    </row>
    <row r="5" spans="1:7" ht="24.95" customHeight="1">
      <c r="A5" s="17">
        <f>[7]My_Query!A3</f>
        <v>500</v>
      </c>
      <c r="B5" s="17" t="str">
        <f>[7]My_Query!B3</f>
        <v>Canadian Forest Products Ltd.</v>
      </c>
      <c r="C5" s="17" t="str">
        <f>[7]My_Query!C3</f>
        <v>Prince George</v>
      </c>
      <c r="D5" s="17" t="str">
        <f>[7]My_Query!D3</f>
        <v>PLP</v>
      </c>
      <c r="E5" s="17" t="str">
        <f>[7]My_Query!E3</f>
        <v>Northern Interior</v>
      </c>
      <c r="F5" s="17" t="str">
        <f>[7]My_Query!F3</f>
        <v>Prince George</v>
      </c>
      <c r="G5" s="44">
        <f>[7]My_Query!G3</f>
        <v>139.72</v>
      </c>
    </row>
    <row r="6" spans="1:7" ht="24.95" customHeight="1">
      <c r="A6" s="17">
        <f>[7]My_Query!A4</f>
        <v>335</v>
      </c>
      <c r="B6" s="17" t="str">
        <f>[7]My_Query!B4</f>
        <v>Canadian Forest Products Ltd.</v>
      </c>
      <c r="C6" s="17" t="str">
        <f>[7]My_Query!C4</f>
        <v>Taylor</v>
      </c>
      <c r="D6" s="17" t="str">
        <f>[7]My_Query!D4</f>
        <v>PLP</v>
      </c>
      <c r="E6" s="17" t="str">
        <f>[7]My_Query!E4</f>
        <v>Northern Interior</v>
      </c>
      <c r="F6" s="17" t="str">
        <f>[7]My_Query!F4</f>
        <v>Peace</v>
      </c>
      <c r="G6" s="44">
        <f>[7]My_Query!G4</f>
        <v>210.45</v>
      </c>
    </row>
    <row r="7" spans="1:7" ht="24.95" customHeight="1">
      <c r="A7" s="17">
        <f>[7]My_Query!A5</f>
        <v>503</v>
      </c>
      <c r="B7" s="17" t="str">
        <f>[7]My_Query!B5</f>
        <v>Canadian Forest Products Ltd.</v>
      </c>
      <c r="C7" s="17" t="str">
        <f>[7]My_Query!C5</f>
        <v>Prince George</v>
      </c>
      <c r="D7" s="17" t="str">
        <f>[7]My_Query!D5</f>
        <v>PLP</v>
      </c>
      <c r="E7" s="17" t="str">
        <f>[7]My_Query!E5</f>
        <v>Northern Interior</v>
      </c>
      <c r="F7" s="17" t="str">
        <f>[7]My_Query!F5</f>
        <v>Prince George</v>
      </c>
      <c r="G7" s="44">
        <f>[7]My_Query!G5</f>
        <v>567.52</v>
      </c>
    </row>
    <row r="8" spans="1:7" ht="24.95" customHeight="1">
      <c r="A8" s="17">
        <f>[7]My_Query!A6</f>
        <v>497</v>
      </c>
      <c r="B8" s="17" t="str">
        <f>[7]My_Query!B6</f>
        <v>Cariboo Pulp &amp; Paper Company</v>
      </c>
      <c r="C8" s="17" t="str">
        <f>[7]My_Query!C6</f>
        <v>Quesnel</v>
      </c>
      <c r="D8" s="17" t="str">
        <f>[7]My_Query!D6</f>
        <v>PLP</v>
      </c>
      <c r="E8" s="17" t="str">
        <f>[7]My_Query!E6</f>
        <v>Southern Interior</v>
      </c>
      <c r="F8" s="17" t="str">
        <f>[7]My_Query!F6</f>
        <v>Quesnel</v>
      </c>
      <c r="G8" s="44">
        <f>[7]My_Query!G6</f>
        <v>331.2</v>
      </c>
    </row>
    <row r="9" spans="1:7" ht="24.95" customHeight="1">
      <c r="A9" s="17">
        <f>[7]My_Query!A7</f>
        <v>487</v>
      </c>
      <c r="B9" s="17" t="str">
        <f>[7]My_Query!B7</f>
        <v>Catalyst Paper</v>
      </c>
      <c r="C9" s="17" t="str">
        <f>[7]My_Query!C7</f>
        <v>Port Alberni</v>
      </c>
      <c r="D9" s="17" t="str">
        <f>[7]My_Query!D7</f>
        <v>PLP</v>
      </c>
      <c r="E9" s="17" t="str">
        <f>[7]My_Query!E7</f>
        <v>Coast</v>
      </c>
      <c r="F9" s="17" t="str">
        <f>[7]My_Query!F7</f>
        <v>South Island</v>
      </c>
      <c r="G9" s="44">
        <f>[7]My_Query!G7</f>
        <v>185.96</v>
      </c>
    </row>
    <row r="10" spans="1:7" ht="24.95" customHeight="1">
      <c r="A10" s="17">
        <f>[7]My_Query!A8</f>
        <v>486</v>
      </c>
      <c r="B10" s="17" t="str">
        <f>[7]My_Query!B8</f>
        <v>Catalyst Paper Corp.</v>
      </c>
      <c r="C10" s="17" t="str">
        <f>[7]My_Query!C8</f>
        <v>Powell River</v>
      </c>
      <c r="D10" s="17" t="str">
        <f>[7]My_Query!D8</f>
        <v>PLP</v>
      </c>
      <c r="E10" s="17" t="str">
        <f>[7]My_Query!E8</f>
        <v>Coast</v>
      </c>
      <c r="F10" s="17" t="str">
        <f>[7]My_Query!F8</f>
        <v>Sunshine Coast</v>
      </c>
      <c r="G10" s="44">
        <f>[7]My_Query!G8</f>
        <v>354.32</v>
      </c>
    </row>
    <row r="11" spans="1:7" ht="24.95" customHeight="1">
      <c r="A11" s="17">
        <f>[7]My_Query!A9</f>
        <v>483</v>
      </c>
      <c r="B11" s="17" t="str">
        <f>[7]My_Query!B9</f>
        <v>Catalyst Paper Corp.</v>
      </c>
      <c r="C11" s="17" t="str">
        <f>[7]My_Query!C9</f>
        <v>Crofton</v>
      </c>
      <c r="D11" s="17" t="str">
        <f>[7]My_Query!D9</f>
        <v>PLP</v>
      </c>
      <c r="E11" s="17" t="str">
        <f>[7]My_Query!E9</f>
        <v>Coast</v>
      </c>
      <c r="F11" s="17" t="str">
        <f>[7]My_Query!F9</f>
        <v>South Island</v>
      </c>
      <c r="G11" s="44">
        <f>[7]My_Query!G9</f>
        <v>373.29</v>
      </c>
    </row>
    <row r="12" spans="1:7" ht="24.95" customHeight="1">
      <c r="A12" s="17">
        <f>[7]My_Query!A10</f>
        <v>2</v>
      </c>
      <c r="B12" s="17" t="str">
        <f>[7]My_Query!B10</f>
        <v>Domtar</v>
      </c>
      <c r="C12" s="17" t="str">
        <f>[7]My_Query!C10</f>
        <v>Kamloops</v>
      </c>
      <c r="D12" s="17" t="str">
        <f>[7]My_Query!D10</f>
        <v>PLP</v>
      </c>
      <c r="E12" s="17" t="str">
        <f>[7]My_Query!E10</f>
        <v>Southern Interior</v>
      </c>
      <c r="F12" s="17" t="str">
        <f>[7]My_Query!F10</f>
        <v>Kamloops</v>
      </c>
      <c r="G12" s="44">
        <f>[7]My_Query!G10</f>
        <v>460.23</v>
      </c>
    </row>
    <row r="13" spans="1:7" ht="24.95" customHeight="1">
      <c r="A13" s="17">
        <f>[7]My_Query!A11</f>
        <v>484</v>
      </c>
      <c r="B13" s="17" t="str">
        <f>[7]My_Query!B11</f>
        <v>Howe Sound Pulp &amp; Paper Corporation</v>
      </c>
      <c r="C13" s="17" t="str">
        <f>[7]My_Query!C11</f>
        <v>Port Mellon</v>
      </c>
      <c r="D13" s="17" t="str">
        <f>[7]My_Query!D11</f>
        <v>PLP</v>
      </c>
      <c r="E13" s="17" t="str">
        <f>[7]My_Query!E11</f>
        <v>Coast</v>
      </c>
      <c r="F13" s="17" t="str">
        <f>[7]My_Query!F11</f>
        <v>Sunshine Coast</v>
      </c>
      <c r="G13" s="44">
        <f>[7]My_Query!G11</f>
        <v>724.5</v>
      </c>
    </row>
    <row r="14" spans="1:7" ht="24.95" customHeight="1">
      <c r="A14" s="17">
        <f>[7]My_Query!A12</f>
        <v>491</v>
      </c>
      <c r="B14" s="17" t="str">
        <f>[7]My_Query!B12</f>
        <v>Kruger Products L.P.</v>
      </c>
      <c r="C14" s="17" t="str">
        <f>[7]My_Query!C12</f>
        <v>New Westminster</v>
      </c>
      <c r="D14" s="17" t="str">
        <f>[7]My_Query!D12</f>
        <v>PLP</v>
      </c>
      <c r="E14" s="17" t="str">
        <f>[7]My_Query!E12</f>
        <v>Coast</v>
      </c>
      <c r="F14" s="17" t="str">
        <f>[7]My_Query!F12</f>
        <v>Chilliwack</v>
      </c>
      <c r="G14" s="44">
        <f>[7]My_Query!G12</f>
        <v>31.05</v>
      </c>
    </row>
    <row r="15" spans="1:7" ht="24.95" customHeight="1">
      <c r="A15" s="17">
        <f>[7]My_Query!A13</f>
        <v>505</v>
      </c>
      <c r="B15" s="17" t="str">
        <f>[7]My_Query!B13</f>
        <v>Mackenzie Pulp Mill Corporation</v>
      </c>
      <c r="C15" s="17" t="str">
        <f>[7]My_Query!C13</f>
        <v>Mackenzie</v>
      </c>
      <c r="D15" s="17" t="str">
        <f>[7]My_Query!D13</f>
        <v>PLP</v>
      </c>
      <c r="E15" s="17" t="str">
        <f>[7]My_Query!E13</f>
        <v>Northern Interior</v>
      </c>
      <c r="F15" s="17" t="str">
        <f>[7]My_Query!F13</f>
        <v>Mackenzie</v>
      </c>
      <c r="G15" s="44">
        <f>[7]My_Query!G13</f>
        <v>224.25</v>
      </c>
    </row>
    <row r="16" spans="1:7" ht="24.95" customHeight="1">
      <c r="A16" s="17">
        <f>[7]My_Query!A14</f>
        <v>488</v>
      </c>
      <c r="B16" s="17" t="str">
        <f>[7]My_Query!B14</f>
        <v>Nanaimo Forest Products Ltd.</v>
      </c>
      <c r="C16" s="17" t="str">
        <f>[7]My_Query!C14</f>
        <v>Cedar</v>
      </c>
      <c r="D16" s="17" t="str">
        <f>[7]My_Query!D14</f>
        <v>PLP</v>
      </c>
      <c r="E16" s="17" t="str">
        <f>[7]My_Query!E14</f>
        <v>Coast</v>
      </c>
      <c r="F16" s="17" t="str">
        <f>[7]My_Query!F14</f>
        <v>South Island</v>
      </c>
      <c r="G16" s="44">
        <f>[7]My_Query!G14</f>
        <v>327.06</v>
      </c>
    </row>
    <row r="17" spans="1:7" ht="24.95" customHeight="1">
      <c r="A17" s="17">
        <f>[7]My_Query!A15</f>
        <v>489</v>
      </c>
      <c r="B17" s="17" t="str">
        <f>[7]My_Query!B15</f>
        <v>Neucel Specialty Cellulose</v>
      </c>
      <c r="C17" s="17" t="str">
        <f>[7]My_Query!C15</f>
        <v>Port Alice</v>
      </c>
      <c r="D17" s="17" t="str">
        <f>[7]My_Query!D15</f>
        <v>PLP</v>
      </c>
      <c r="E17" s="17" t="str">
        <f>[7]My_Query!E15</f>
        <v>Coast</v>
      </c>
      <c r="F17" s="17" t="str">
        <f>[7]My_Query!F15</f>
        <v>North Island - Central Coast</v>
      </c>
      <c r="G17" s="44">
        <f>[7]My_Query!G15</f>
        <v>172.5</v>
      </c>
    </row>
    <row r="18" spans="1:7" ht="24.95" customHeight="1">
      <c r="A18" s="17">
        <f>[7]My_Query!A16</f>
        <v>553</v>
      </c>
      <c r="B18" s="17" t="str">
        <f>[7]My_Query!B16</f>
        <v>Quesnel River Pulp Company</v>
      </c>
      <c r="C18" s="17" t="str">
        <f>[7]My_Query!C16</f>
        <v>Quesnel</v>
      </c>
      <c r="D18" s="17" t="str">
        <f>[7]My_Query!D16</f>
        <v>PLP</v>
      </c>
      <c r="E18" s="17" t="str">
        <f>[7]My_Query!E16</f>
        <v>Southern Interior</v>
      </c>
      <c r="F18" s="17" t="str">
        <f>[7]My_Query!F16</f>
        <v>Quesnel</v>
      </c>
      <c r="G18" s="44">
        <f>[7]My_Query!G16</f>
        <v>370.18</v>
      </c>
    </row>
    <row r="19" spans="1:7" ht="24.95" customHeight="1">
      <c r="A19" s="17">
        <f>[7]My_Query!A17</f>
        <v>205</v>
      </c>
      <c r="B19" s="17" t="str">
        <f>[7]My_Query!B17</f>
        <v>Tembec Industries Ltd.</v>
      </c>
      <c r="C19" s="17" t="str">
        <f>[7]My_Query!C17</f>
        <v>Chetwynd</v>
      </c>
      <c r="D19" s="17" t="str">
        <f>[7]My_Query!D17</f>
        <v>PLP</v>
      </c>
      <c r="E19" s="17" t="str">
        <f>[7]My_Query!E17</f>
        <v>Northern Interior</v>
      </c>
      <c r="F19" s="17" t="str">
        <f>[7]My_Query!F17</f>
        <v>Peace</v>
      </c>
      <c r="G19" s="44">
        <f>[7]My_Query!G17</f>
        <v>204.58</v>
      </c>
    </row>
    <row r="20" spans="1:7" ht="24.95" customHeight="1">
      <c r="A20" s="17">
        <f>[7]My_Query!A18</f>
        <v>1</v>
      </c>
      <c r="B20" s="17" t="str">
        <f>[7]My_Query!B18</f>
        <v>Tembec Industries Ltd.</v>
      </c>
      <c r="C20" s="17" t="str">
        <f>[7]My_Query!C18</f>
        <v>Skookumchuk</v>
      </c>
      <c r="D20" s="17" t="str">
        <f>[7]My_Query!D18</f>
        <v>PLP</v>
      </c>
      <c r="E20" s="17" t="str">
        <f>[7]My_Query!E18</f>
        <v>Southern Interior</v>
      </c>
      <c r="F20" s="17" t="str">
        <f>[7]My_Query!F18</f>
        <v>Rocky Mountain</v>
      </c>
      <c r="G20" s="44">
        <f>[7]My_Query!G18</f>
        <v>248.4</v>
      </c>
    </row>
    <row r="21" spans="1:7" ht="24.95" customHeight="1">
      <c r="A21" s="17">
        <f>[7]My_Query!A19</f>
        <v>501</v>
      </c>
      <c r="B21" s="17" t="str">
        <f>[7]My_Query!B19</f>
        <v>Zellstoff Celgar Limited Partnership</v>
      </c>
      <c r="C21" s="17" t="str">
        <f>[7]My_Query!C19</f>
        <v>Castlegar</v>
      </c>
      <c r="D21" s="17" t="str">
        <f>[7]My_Query!D19</f>
        <v>PLP</v>
      </c>
      <c r="E21" s="17" t="str">
        <f>[7]My_Query!E19</f>
        <v>Southern Interior</v>
      </c>
      <c r="F21" s="17" t="str">
        <f>[7]My_Query!F19</f>
        <v>Arrow Boundary</v>
      </c>
      <c r="G21" s="44">
        <f>[7]My_Query!G19</f>
        <v>503.36</v>
      </c>
    </row>
    <row r="22" spans="1:7" ht="24.95" customHeight="1">
      <c r="A22" s="17">
        <f>[7]My_Query!A20</f>
        <v>500</v>
      </c>
      <c r="B22" s="17" t="str">
        <f>[7]My_Query!B20</f>
        <v>Canadian Forest Products Ltd.</v>
      </c>
      <c r="C22" s="17" t="str">
        <f>[7]My_Query!C20</f>
        <v>Prince George</v>
      </c>
      <c r="D22" s="17" t="str">
        <f>[7]My_Query!D20</f>
        <v>PPR</v>
      </c>
      <c r="E22" s="17" t="str">
        <f>[7]My_Query!E20</f>
        <v>Northern Interior</v>
      </c>
      <c r="F22" s="17" t="str">
        <f>[7]My_Query!F20</f>
        <v>Prince George</v>
      </c>
      <c r="G22" s="44">
        <f>[7]My_Query!G20</f>
        <v>132.47999999999999</v>
      </c>
    </row>
    <row r="23" spans="1:7" ht="24.95" customHeight="1">
      <c r="A23" s="17">
        <f>[7]My_Query!A21</f>
        <v>487</v>
      </c>
      <c r="B23" s="17" t="str">
        <f>[7]My_Query!B21</f>
        <v>Catalyst Paper - Port Alberni Division</v>
      </c>
      <c r="C23" s="17" t="str">
        <f>[7]My_Query!C21</f>
        <v>Port Alberni</v>
      </c>
      <c r="D23" s="17" t="str">
        <f>[7]My_Query!D21</f>
        <v>PPR</v>
      </c>
      <c r="E23" s="17" t="str">
        <f>[7]My_Query!E21</f>
        <v>Coast</v>
      </c>
      <c r="F23" s="17" t="str">
        <f>[7]My_Query!F21</f>
        <v>South Island</v>
      </c>
      <c r="G23" s="44">
        <f>[7]My_Query!G21</f>
        <v>318.44</v>
      </c>
    </row>
    <row r="24" spans="1:7" ht="24.95" customHeight="1">
      <c r="A24" s="17">
        <f>[7]My_Query!A22</f>
        <v>486</v>
      </c>
      <c r="B24" s="17" t="str">
        <f>[7]My_Query!B22</f>
        <v>Catalyst Paper Corp.</v>
      </c>
      <c r="C24" s="17" t="str">
        <f>[7]My_Query!C22</f>
        <v>Powell River</v>
      </c>
      <c r="D24" s="17" t="str">
        <f>[7]My_Query!D22</f>
        <v>PPR</v>
      </c>
      <c r="E24" s="17" t="str">
        <f>[7]My_Query!E22</f>
        <v>Coast</v>
      </c>
      <c r="F24" s="17" t="str">
        <f>[7]My_Query!F22</f>
        <v>Sunshine Coast</v>
      </c>
      <c r="G24" s="44">
        <f>[7]My_Query!G22</f>
        <v>424.35</v>
      </c>
    </row>
    <row r="25" spans="1:7" ht="24.95" customHeight="1">
      <c r="A25" s="17">
        <f>[7]My_Query!A23</f>
        <v>483</v>
      </c>
      <c r="B25" s="17" t="str">
        <f>[7]My_Query!B23</f>
        <v>Catalyst Paper Corp.</v>
      </c>
      <c r="C25" s="17" t="str">
        <f>[7]My_Query!C23</f>
        <v>Crofton</v>
      </c>
      <c r="D25" s="17" t="str">
        <f>[7]My_Query!D23</f>
        <v>PPR</v>
      </c>
      <c r="E25" s="17" t="str">
        <f>[7]My_Query!E23</f>
        <v>Coast</v>
      </c>
      <c r="F25" s="17" t="str">
        <f>[7]My_Query!F23</f>
        <v>South Island</v>
      </c>
      <c r="G25" s="44">
        <f>[7]My_Query!G23</f>
        <v>288.42</v>
      </c>
    </row>
    <row r="26" spans="1:7" ht="24.95" customHeight="1">
      <c r="A26" s="17">
        <f>[7]My_Query!A24</f>
        <v>484</v>
      </c>
      <c r="B26" s="17" t="str">
        <f>[7]My_Query!B24</f>
        <v>Howe Sound Pulp &amp; Paper Corporation</v>
      </c>
      <c r="C26" s="17" t="str">
        <f>[7]My_Query!C24</f>
        <v>Port Mellon</v>
      </c>
      <c r="D26" s="17" t="str">
        <f>[7]My_Query!D24</f>
        <v>PPR</v>
      </c>
      <c r="E26" s="17" t="str">
        <f>[7]My_Query!E24</f>
        <v>Coast</v>
      </c>
      <c r="F26" s="17" t="str">
        <f>[7]My_Query!F24</f>
        <v>Sunshine Coast</v>
      </c>
      <c r="G26" s="44">
        <f>[7]My_Query!G24</f>
        <v>258.75</v>
      </c>
    </row>
    <row r="27" spans="1:7" ht="24.95" customHeight="1">
      <c r="A27" s="17">
        <f>[7]My_Query!A25</f>
        <v>491</v>
      </c>
      <c r="B27" s="17" t="str">
        <f>[7]My_Query!B25</f>
        <v>Kruger Products L.P.</v>
      </c>
      <c r="C27" s="17" t="str">
        <f>[7]My_Query!C25</f>
        <v>New Westminster</v>
      </c>
      <c r="D27" s="17" t="str">
        <f>[7]My_Query!D25</f>
        <v>PPR</v>
      </c>
      <c r="E27" s="17" t="str">
        <f>[7]My_Query!E25</f>
        <v>Coast</v>
      </c>
      <c r="F27" s="17" t="str">
        <f>[7]My_Query!F25</f>
        <v>Chilliwack</v>
      </c>
      <c r="G27" s="44">
        <f>[7]My_Query!G25</f>
        <v>94.88</v>
      </c>
    </row>
    <row r="28" spans="1:7" ht="24.95" customHeight="1">
      <c r="A28" s="17"/>
      <c r="B28" s="17"/>
      <c r="C28" s="17"/>
      <c r="D28" s="17"/>
      <c r="E28" s="17"/>
      <c r="F28" s="17"/>
      <c r="G28" s="17"/>
    </row>
    <row r="29" spans="1:7" ht="24.95" customHeight="1">
      <c r="A29" s="17"/>
      <c r="B29" s="17"/>
      <c r="C29" s="17"/>
      <c r="D29" s="17"/>
      <c r="E29" s="17"/>
      <c r="F29" s="17"/>
      <c r="G29" s="17"/>
    </row>
    <row r="30" spans="1:7" ht="24.95" customHeight="1">
      <c r="A30" s="17"/>
      <c r="B30" s="17"/>
      <c r="C30" s="17"/>
      <c r="D30" s="17"/>
      <c r="E30" s="17"/>
      <c r="F30" s="17"/>
      <c r="G30" s="17"/>
    </row>
    <row r="31" spans="1:7" ht="24.95" customHeight="1">
      <c r="A31" s="17"/>
      <c r="B31" s="17"/>
      <c r="C31" s="17"/>
      <c r="D31" s="17"/>
      <c r="E31" s="17"/>
      <c r="F31" s="17"/>
      <c r="G31" s="17"/>
    </row>
    <row r="32" spans="1:7" ht="24.95" customHeight="1">
      <c r="A32" s="17"/>
      <c r="B32" s="17"/>
      <c r="C32" s="17"/>
      <c r="D32" s="17"/>
      <c r="E32" s="17"/>
      <c r="F32" s="17"/>
      <c r="G32" s="17"/>
    </row>
  </sheetData>
  <sortState ref="A4:G32">
    <sortCondition ref="B4:B32"/>
    <sortCondition ref="A4:A32"/>
  </sortState>
  <pageMargins left="0.74803149606299213" right="0.74803149606299213" top="0.98425196850393704" bottom="0.98425196850393704" header="0.51181102362204722" footer="0.51181102362204722"/>
  <pageSetup scale="6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4"/>
  <sheetViews>
    <sheetView zoomScaleNormal="100" workbookViewId="0">
      <selection activeCell="A2" sqref="A2:E2"/>
    </sheetView>
  </sheetViews>
  <sheetFormatPr defaultRowHeight="15"/>
  <cols>
    <col min="1" max="1" width="9.140625" style="13"/>
    <col min="2" max="2" width="47.140625" style="13" customWidth="1"/>
    <col min="3" max="3" width="19.85546875" style="13" customWidth="1"/>
    <col min="4" max="4" width="22.28515625" style="13" customWidth="1"/>
    <col min="5" max="5" width="33.85546875" style="13" customWidth="1"/>
    <col min="6" max="6" width="12" style="13" customWidth="1"/>
    <col min="7" max="16384" width="9.140625" style="13"/>
  </cols>
  <sheetData>
    <row r="1" spans="1:6" ht="15.75">
      <c r="A1" s="26"/>
      <c r="B1" s="26"/>
      <c r="C1" s="26"/>
      <c r="D1" s="26"/>
      <c r="E1" s="26"/>
      <c r="F1" s="27" t="str">
        <f>"SHAKE AND SHINGLE MILLS - "&amp;ConsistentHeaders!C1</f>
        <v>SHAKE AND SHINGLE MILLS - 2011</v>
      </c>
    </row>
    <row r="2" spans="1:6" ht="45">
      <c r="A2" s="49" t="str">
        <f>ConsistentHeaders!A2</f>
        <v>Mill Number</v>
      </c>
      <c r="B2" s="49" t="str">
        <f>ConsistentHeaders!B2</f>
        <v>Company</v>
      </c>
      <c r="C2" s="49" t="str">
        <f>ConsistentHeaders!C2</f>
        <v>Location of Mill</v>
      </c>
      <c r="D2" s="49" t="str">
        <f>ConsistentHeaders!D2</f>
        <v>2009 Forest Region</v>
      </c>
      <c r="E2" s="49" t="str">
        <f>ConsistentHeaders!E2</f>
        <v>2009 Forest District</v>
      </c>
      <c r="F2" s="28" t="s">
        <v>4</v>
      </c>
    </row>
    <row r="3" spans="1:6" ht="30">
      <c r="A3" s="35"/>
      <c r="B3" s="35"/>
      <c r="C3" s="35"/>
      <c r="D3" s="35"/>
      <c r="E3" s="35"/>
      <c r="F3" s="24" t="s">
        <v>10</v>
      </c>
    </row>
    <row r="4" spans="1:6" ht="24.95" customHeight="1">
      <c r="A4" s="17"/>
      <c r="B4" s="18"/>
      <c r="C4" s="18"/>
      <c r="D4" s="18"/>
      <c r="E4" s="18"/>
      <c r="F4" s="30"/>
    </row>
    <row r="5" spans="1:6" ht="24.95" customHeight="1">
      <c r="A5" s="17"/>
      <c r="B5" s="18"/>
      <c r="C5" s="18"/>
      <c r="D5" s="18"/>
      <c r="E5" s="18"/>
      <c r="F5" s="30"/>
    </row>
    <row r="6" spans="1:6" ht="24.95" customHeight="1">
      <c r="A6" s="17"/>
      <c r="B6" s="18"/>
      <c r="C6" s="18"/>
      <c r="D6" s="18"/>
      <c r="E6" s="18"/>
      <c r="F6" s="30"/>
    </row>
    <row r="7" spans="1:6" ht="24.95" customHeight="1">
      <c r="A7" s="17"/>
      <c r="B7" s="18"/>
      <c r="C7" s="18"/>
      <c r="D7" s="18"/>
      <c r="E7" s="18"/>
      <c r="F7" s="30"/>
    </row>
    <row r="8" spans="1:6" ht="24.95" customHeight="1">
      <c r="A8" s="17"/>
      <c r="B8" s="18"/>
      <c r="C8" s="18"/>
      <c r="D8" s="18"/>
      <c r="E8" s="18"/>
      <c r="F8" s="30"/>
    </row>
    <row r="9" spans="1:6" ht="24.95" customHeight="1">
      <c r="A9" s="17"/>
      <c r="B9" s="18"/>
      <c r="C9" s="18"/>
      <c r="D9" s="18"/>
      <c r="E9" s="18"/>
      <c r="F9" s="30"/>
    </row>
    <row r="10" spans="1:6" ht="24.95" customHeight="1">
      <c r="A10" s="17"/>
      <c r="B10" s="18"/>
      <c r="C10" s="18"/>
      <c r="D10" s="18"/>
      <c r="E10" s="18"/>
      <c r="F10" s="30"/>
    </row>
    <row r="11" spans="1:6" ht="24.95" customHeight="1">
      <c r="A11" s="17"/>
      <c r="B11" s="18"/>
      <c r="C11" s="18"/>
      <c r="D11" s="18"/>
      <c r="E11" s="18"/>
      <c r="F11" s="30"/>
    </row>
    <row r="12" spans="1:6" ht="24.95" customHeight="1">
      <c r="A12" s="17"/>
      <c r="B12" s="18"/>
      <c r="C12" s="18"/>
      <c r="D12" s="18"/>
      <c r="E12" s="18"/>
      <c r="F12" s="30"/>
    </row>
    <row r="13" spans="1:6" ht="24.95" customHeight="1">
      <c r="A13" s="17"/>
      <c r="B13" s="18"/>
      <c r="C13" s="18"/>
      <c r="D13" s="18"/>
      <c r="E13" s="18"/>
      <c r="F13" s="30"/>
    </row>
    <row r="14" spans="1:6" ht="24.95" customHeight="1">
      <c r="A14" s="17"/>
      <c r="B14" s="18"/>
      <c r="C14" s="18"/>
      <c r="D14" s="18"/>
      <c r="E14" s="18"/>
      <c r="F14" s="30"/>
    </row>
    <row r="15" spans="1:6" ht="24.95" customHeight="1">
      <c r="A15" s="17"/>
      <c r="B15" s="18"/>
      <c r="C15" s="18"/>
      <c r="D15" s="18"/>
      <c r="E15" s="18"/>
      <c r="F15" s="30"/>
    </row>
    <row r="16" spans="1:6" ht="24.95" customHeight="1">
      <c r="A16" s="17"/>
      <c r="B16" s="18"/>
      <c r="C16" s="18"/>
      <c r="D16" s="18"/>
      <c r="E16" s="18"/>
      <c r="F16" s="30"/>
    </row>
    <row r="17" spans="1:6" ht="24.95" customHeight="1">
      <c r="A17" s="17"/>
      <c r="B17" s="18"/>
      <c r="C17" s="18"/>
      <c r="D17" s="18"/>
      <c r="E17" s="18"/>
      <c r="F17" s="30"/>
    </row>
    <row r="18" spans="1:6" ht="24.95" customHeight="1">
      <c r="A18" s="17"/>
      <c r="B18" s="18"/>
      <c r="C18" s="18"/>
      <c r="D18" s="18"/>
      <c r="E18" s="18"/>
      <c r="F18" s="30"/>
    </row>
    <row r="19" spans="1:6" ht="24.95" customHeight="1">
      <c r="A19" s="17"/>
      <c r="B19" s="18"/>
      <c r="C19" s="18"/>
      <c r="D19" s="18"/>
      <c r="E19" s="18"/>
      <c r="F19" s="30"/>
    </row>
    <row r="20" spans="1:6" ht="24.95" customHeight="1">
      <c r="A20" s="17"/>
      <c r="B20" s="18"/>
      <c r="C20" s="18"/>
      <c r="D20" s="18"/>
      <c r="E20" s="18"/>
      <c r="F20" s="30"/>
    </row>
    <row r="21" spans="1:6" ht="24.95" customHeight="1">
      <c r="A21" s="17"/>
      <c r="B21" s="18"/>
      <c r="C21" s="18"/>
      <c r="D21" s="18"/>
      <c r="E21" s="18"/>
      <c r="F21" s="30"/>
    </row>
    <row r="22" spans="1:6" ht="24.95" customHeight="1">
      <c r="A22" s="17"/>
      <c r="B22" s="18"/>
      <c r="C22" s="18"/>
      <c r="D22" s="18"/>
      <c r="E22" s="18"/>
      <c r="F22" s="30"/>
    </row>
    <row r="23" spans="1:6" ht="24.95" customHeight="1">
      <c r="A23" s="17"/>
      <c r="B23" s="18"/>
      <c r="C23" s="18"/>
      <c r="D23" s="18"/>
      <c r="E23" s="18"/>
      <c r="F23" s="30"/>
    </row>
    <row r="24" spans="1:6" ht="24.95" customHeight="1">
      <c r="A24" s="17"/>
      <c r="B24" s="18"/>
      <c r="C24" s="18"/>
      <c r="D24" s="18"/>
      <c r="E24" s="18"/>
      <c r="F24" s="30"/>
    </row>
    <row r="25" spans="1:6" ht="24.95" customHeight="1">
      <c r="A25" s="17"/>
      <c r="B25" s="18"/>
      <c r="C25" s="18"/>
      <c r="D25" s="18"/>
      <c r="E25" s="18"/>
      <c r="F25" s="30"/>
    </row>
    <row r="26" spans="1:6" ht="24.95" customHeight="1">
      <c r="A26" s="17"/>
      <c r="B26" s="18"/>
      <c r="C26" s="18"/>
      <c r="D26" s="18"/>
      <c r="E26" s="18"/>
      <c r="F26" s="30"/>
    </row>
    <row r="27" spans="1:6" ht="24.95" customHeight="1">
      <c r="A27" s="17"/>
      <c r="B27" s="18"/>
      <c r="C27" s="18"/>
      <c r="D27" s="18"/>
      <c r="E27" s="18"/>
      <c r="F27" s="30"/>
    </row>
    <row r="28" spans="1:6" ht="24.95" customHeight="1">
      <c r="A28" s="17"/>
      <c r="B28" s="18"/>
      <c r="C28" s="18"/>
      <c r="D28" s="18"/>
      <c r="E28" s="18"/>
      <c r="F28" s="30"/>
    </row>
    <row r="29" spans="1:6" ht="24.95" customHeight="1">
      <c r="A29" s="17"/>
      <c r="B29" s="18"/>
      <c r="C29" s="18"/>
      <c r="D29" s="18"/>
      <c r="E29" s="18"/>
      <c r="F29" s="30"/>
    </row>
    <row r="30" spans="1:6" ht="24.95" customHeight="1">
      <c r="A30" s="17"/>
      <c r="B30" s="18"/>
      <c r="C30" s="18"/>
      <c r="D30" s="18"/>
      <c r="E30" s="18"/>
      <c r="F30" s="30"/>
    </row>
    <row r="31" spans="1:6" ht="24.95" customHeight="1">
      <c r="A31" s="17"/>
      <c r="B31" s="18"/>
      <c r="C31" s="18"/>
      <c r="D31" s="18"/>
      <c r="E31" s="18"/>
      <c r="F31" s="30"/>
    </row>
    <row r="32" spans="1:6" ht="24.95" customHeight="1">
      <c r="A32" s="17"/>
      <c r="B32" s="18"/>
      <c r="C32" s="18"/>
      <c r="D32" s="18"/>
      <c r="E32" s="18"/>
      <c r="F32" s="30"/>
    </row>
    <row r="33" spans="1:6" ht="24.95" customHeight="1">
      <c r="A33" s="17"/>
      <c r="B33" s="18"/>
      <c r="C33" s="18"/>
      <c r="D33" s="18"/>
      <c r="E33" s="18"/>
      <c r="F33" s="30"/>
    </row>
    <row r="34" spans="1:6" ht="24.95" customHeight="1">
      <c r="A34" s="17"/>
      <c r="B34" s="18"/>
      <c r="C34" s="18"/>
      <c r="D34" s="18"/>
      <c r="E34" s="18"/>
      <c r="F34" s="30"/>
    </row>
  </sheetData>
  <pageMargins left="0.74803149606299213" right="0.74803149606299213" top="0.98425196850393704" bottom="0.98425196850393704" header="0.51181102362204722" footer="0.51181102362204722"/>
  <pageSetup scale="6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1"/>
  <sheetViews>
    <sheetView zoomScaleNormal="100" zoomScalePageLayoutView="70" workbookViewId="0">
      <selection sqref="A1:G29"/>
    </sheetView>
  </sheetViews>
  <sheetFormatPr defaultRowHeight="12.75"/>
  <cols>
    <col min="1" max="1" width="12.5703125" customWidth="1"/>
    <col min="2" max="2" width="45.5703125" customWidth="1"/>
    <col min="3" max="3" width="20.28515625" customWidth="1"/>
    <col min="4" max="4" width="10.85546875" customWidth="1"/>
    <col min="5" max="5" width="21.85546875" customWidth="1"/>
    <col min="6" max="6" width="23.28515625" customWidth="1"/>
    <col min="7" max="7" width="12.5703125" customWidth="1"/>
  </cols>
  <sheetData>
    <row r="1" spans="1:7" s="33" customFormat="1" ht="21.75" customHeight="1">
      <c r="A1" s="26"/>
      <c r="B1" s="36"/>
      <c r="C1" s="36"/>
      <c r="D1" s="34"/>
      <c r="E1" s="36"/>
      <c r="F1" s="36"/>
      <c r="G1" s="40" t="str">
        <f>"VENEER, PLYWOOD, OSB AND OTHER PANEL MILLS - "&amp;ConsistentHeaders!C1</f>
        <v>VENEER, PLYWOOD, OSB AND OTHER PANEL MILLS - 2011</v>
      </c>
    </row>
    <row r="2" spans="1:7" ht="51.75" customHeight="1">
      <c r="A2" s="9" t="str">
        <f>ConsistentHeaders!A2</f>
        <v>Mill Number</v>
      </c>
      <c r="B2" s="9" t="str">
        <f>ConsistentHeaders!B2</f>
        <v>Company</v>
      </c>
      <c r="C2" s="9" t="str">
        <f>ConsistentHeaders!C2</f>
        <v>Location of Mill</v>
      </c>
      <c r="D2" s="9" t="s">
        <v>7</v>
      </c>
      <c r="E2" s="9" t="str">
        <f>ConsistentHeaders!D2</f>
        <v>2009 Forest Region</v>
      </c>
      <c r="F2" s="9" t="str">
        <f>ConsistentHeaders!E2</f>
        <v>2009 Forest District</v>
      </c>
      <c r="G2" s="37" t="s">
        <v>4</v>
      </c>
    </row>
    <row r="3" spans="1:7" ht="51.75" customHeight="1">
      <c r="A3" s="23"/>
      <c r="B3" s="23"/>
      <c r="C3" s="23"/>
      <c r="D3" s="23"/>
      <c r="E3" s="23"/>
      <c r="F3" s="23"/>
      <c r="G3" s="38" t="s">
        <v>11</v>
      </c>
    </row>
    <row r="4" spans="1:7" ht="24.95" customHeight="1">
      <c r="A4" s="10">
        <f>[8]My_Query!A2</f>
        <v>942</v>
      </c>
      <c r="B4" s="10" t="str">
        <f>[8]My_Query!B2</f>
        <v>Peace Valley OSB</v>
      </c>
      <c r="C4" s="10" t="str">
        <f>[8]My_Query!C2</f>
        <v>Fort St John</v>
      </c>
      <c r="D4" s="10" t="str">
        <f>[8]My_Query!D2</f>
        <v>OSB</v>
      </c>
      <c r="E4" s="10" t="str">
        <f>[8]My_Query!E2</f>
        <v>Northern Interior</v>
      </c>
      <c r="F4" s="10" t="str">
        <f>[8]My_Query!F2</f>
        <v>Peace</v>
      </c>
      <c r="G4" s="39">
        <f>[8]My_Query!G2</f>
        <v>1490.4</v>
      </c>
    </row>
    <row r="5" spans="1:7" ht="24.95" customHeight="1">
      <c r="A5" s="10">
        <f>[8]My_Query!A3</f>
        <v>650</v>
      </c>
      <c r="B5" s="10" t="str">
        <f>[8]My_Query!B3</f>
        <v>Louisiana Pacific/Tembec Operation</v>
      </c>
      <c r="C5" s="10" t="str">
        <f>[8]My_Query!C3</f>
        <v>Dawson Creek</v>
      </c>
      <c r="D5" s="10" t="str">
        <f>[8]My_Query!D3</f>
        <v>OSB</v>
      </c>
      <c r="E5" s="10" t="str">
        <f>[8]My_Query!E3</f>
        <v>Northern Interior</v>
      </c>
      <c r="F5" s="10" t="str">
        <f>[8]My_Query!F3</f>
        <v>Peace</v>
      </c>
      <c r="G5" s="39">
        <f>[8]My_Query!G3</f>
        <v>388.12</v>
      </c>
    </row>
    <row r="6" spans="1:7" ht="24.95" customHeight="1">
      <c r="A6" s="10">
        <f>[8]My_Query!A4</f>
        <v>411</v>
      </c>
      <c r="B6" s="10" t="str">
        <f>[8]My_Query!B4</f>
        <v>Ainsworth Lumber Co Ltd</v>
      </c>
      <c r="C6" s="10" t="str">
        <f>[8]My_Query!C4</f>
        <v>100 Mile House</v>
      </c>
      <c r="D6" s="10" t="str">
        <f>[8]My_Query!D4</f>
        <v>OSB</v>
      </c>
      <c r="E6" s="10" t="str">
        <f>[8]My_Query!E4</f>
        <v>Southern Interior</v>
      </c>
      <c r="F6" s="10" t="str">
        <f>[8]My_Query!F4</f>
        <v>100 Mile House</v>
      </c>
      <c r="G6" s="39">
        <f>[8]My_Query!G4</f>
        <v>457.86</v>
      </c>
    </row>
    <row r="7" spans="1:7" ht="24.95" customHeight="1">
      <c r="A7" s="10">
        <f>[8]My_Query!A5</f>
        <v>109</v>
      </c>
      <c r="B7" s="10" t="str">
        <f>[8]My_Query!B5</f>
        <v>Savona Specialty Plywood</v>
      </c>
      <c r="C7" s="10" t="str">
        <f>[8]My_Query!C5</f>
        <v>Savona</v>
      </c>
      <c r="D7" s="10" t="str">
        <f>[8]My_Query!D5</f>
        <v>PLY</v>
      </c>
      <c r="E7" s="10" t="str">
        <f>[8]My_Query!E5</f>
        <v>Southern Interior</v>
      </c>
      <c r="F7" s="10" t="str">
        <f>[8]My_Query!F5</f>
        <v>Kamloops</v>
      </c>
      <c r="G7" s="39">
        <f>[8]My_Query!G5</f>
        <v>1499.98</v>
      </c>
    </row>
    <row r="8" spans="1:7" ht="24.95" customHeight="1">
      <c r="A8" s="10">
        <f>[8]My_Query!A6</f>
        <v>84</v>
      </c>
      <c r="B8" s="10" t="str">
        <f>[8]My_Query!B6</f>
        <v>LP Building Products - Canada</v>
      </c>
      <c r="C8" s="10" t="str">
        <f>[8]My_Query!C6</f>
        <v>Golden</v>
      </c>
      <c r="D8" s="10" t="str">
        <f>[8]My_Query!D6</f>
        <v>PLY</v>
      </c>
      <c r="E8" s="10" t="str">
        <f>[8]My_Query!E6</f>
        <v>Southern Interior</v>
      </c>
      <c r="F8" s="10" t="str">
        <f>[8]My_Query!F6</f>
        <v>Columbia</v>
      </c>
      <c r="G8" s="39">
        <f>[8]My_Query!G6</f>
        <v>15.84</v>
      </c>
    </row>
    <row r="9" spans="1:7" ht="24.95" customHeight="1">
      <c r="A9" s="10">
        <f>[8]My_Query!A7</f>
        <v>112</v>
      </c>
      <c r="B9" s="10" t="str">
        <f>[8]My_Query!B7</f>
        <v>West Fraser Mills Limited</v>
      </c>
      <c r="C9" s="10" t="str">
        <f>[8]My_Query!C7</f>
        <v>Quesnel</v>
      </c>
      <c r="D9" s="10" t="str">
        <f>[8]My_Query!D7</f>
        <v>PLY</v>
      </c>
      <c r="E9" s="10" t="str">
        <f>[8]My_Query!E7</f>
        <v>Southern Interior</v>
      </c>
      <c r="F9" s="10" t="str">
        <f>[8]My_Query!F7</f>
        <v>Quesnel</v>
      </c>
      <c r="G9" s="39">
        <f>[8]My_Query!G7</f>
        <v>213.84</v>
      </c>
    </row>
    <row r="10" spans="1:7" ht="24.95" customHeight="1">
      <c r="A10" s="10">
        <f>[8]My_Query!A8</f>
        <v>105</v>
      </c>
      <c r="B10" s="10" t="str">
        <f>[8]My_Query!B8</f>
        <v>West Fraser Mills Ltd.</v>
      </c>
      <c r="C10" s="10" t="str">
        <f>[8]My_Query!C8</f>
        <v>Williams Lake</v>
      </c>
      <c r="D10" s="10" t="str">
        <f>[8]My_Query!D8</f>
        <v>PLY</v>
      </c>
      <c r="E10" s="10" t="str">
        <f>[8]My_Query!E8</f>
        <v>Southern Interior</v>
      </c>
      <c r="F10" s="10" t="str">
        <f>[8]My_Query!F8</f>
        <v>Central Cariboo</v>
      </c>
      <c r="G10" s="39">
        <f>[8]My_Query!G8</f>
        <v>194.4</v>
      </c>
    </row>
    <row r="11" spans="1:7" ht="24.95" customHeight="1">
      <c r="A11" s="10">
        <f>[8]My_Query!A9</f>
        <v>394</v>
      </c>
      <c r="B11" s="10" t="str">
        <f>[8]My_Query!B9</f>
        <v>Tolko Industries Ltd.</v>
      </c>
      <c r="C11" s="10" t="str">
        <f>[8]My_Query!C9</f>
        <v>Heffley Creek</v>
      </c>
      <c r="D11" s="10" t="str">
        <f>[8]My_Query!D9</f>
        <v>PLY</v>
      </c>
      <c r="E11" s="10" t="str">
        <f>[8]My_Query!E9</f>
        <v>Southern Interior</v>
      </c>
      <c r="F11" s="10" t="str">
        <f>[8]My_Query!F9</f>
        <v>Kamloops</v>
      </c>
      <c r="G11" s="39">
        <f>[8]My_Query!G9</f>
        <v>185.76</v>
      </c>
    </row>
    <row r="12" spans="1:7" ht="24.95" customHeight="1">
      <c r="A12" s="10">
        <f>[8]My_Query!A10</f>
        <v>478</v>
      </c>
      <c r="B12" s="10" t="str">
        <f>[8]My_Query!B10</f>
        <v>Richmond Plywood Corporation Limited</v>
      </c>
      <c r="C12" s="10" t="str">
        <f>[8]My_Query!C10</f>
        <v>Richmond</v>
      </c>
      <c r="D12" s="10" t="str">
        <f>[8]My_Query!D10</f>
        <v>PLY</v>
      </c>
      <c r="E12" s="10" t="str">
        <f>[8]My_Query!E10</f>
        <v>Coast</v>
      </c>
      <c r="F12" s="10" t="str">
        <f>[8]My_Query!F10</f>
        <v>Chilliwack</v>
      </c>
      <c r="G12" s="39">
        <f>[8]My_Query!G10</f>
        <v>216</v>
      </c>
    </row>
    <row r="13" spans="1:7" ht="24.95" customHeight="1">
      <c r="A13" s="10">
        <f>[8]My_Query!A11</f>
        <v>12</v>
      </c>
      <c r="B13" s="10" t="str">
        <f>[8]My_Query!B11</f>
        <v>Federated Co-operatives Limited</v>
      </c>
      <c r="C13" s="10" t="str">
        <f>[8]My_Query!C11</f>
        <v>Canoe</v>
      </c>
      <c r="D13" s="10" t="str">
        <f>[8]My_Query!D11</f>
        <v>PLY</v>
      </c>
      <c r="E13" s="10" t="str">
        <f>[8]My_Query!E11</f>
        <v>Southern Interior</v>
      </c>
      <c r="F13" s="10" t="str">
        <f>[8]My_Query!F11</f>
        <v>Okanagan Shuswap</v>
      </c>
      <c r="G13" s="39">
        <f>[8]My_Query!G11</f>
        <v>417.6</v>
      </c>
    </row>
    <row r="14" spans="1:7" ht="24.95" customHeight="1">
      <c r="A14" s="10">
        <f>[8]My_Query!A12</f>
        <v>68</v>
      </c>
      <c r="B14" s="10" t="str">
        <f>[8]My_Query!B12</f>
        <v>Tolko Industries Ltd.</v>
      </c>
      <c r="C14" s="10" t="str">
        <f>[8]My_Query!C12</f>
        <v>Armstrong</v>
      </c>
      <c r="D14" s="10" t="str">
        <f>[8]My_Query!D12</f>
        <v>PLY</v>
      </c>
      <c r="E14" s="10" t="str">
        <f>[8]My_Query!E12</f>
        <v>Southern Interior</v>
      </c>
      <c r="F14" s="10" t="str">
        <f>[8]My_Query!F12</f>
        <v>Okanagan Shuswap</v>
      </c>
      <c r="G14" s="39">
        <f>[8]My_Query!G12</f>
        <v>252</v>
      </c>
    </row>
    <row r="15" spans="1:7" ht="24.95" customHeight="1">
      <c r="A15" s="10">
        <f>[8]My_Query!A13</f>
        <v>113</v>
      </c>
      <c r="B15" s="10" t="str">
        <f>[8]My_Query!B13</f>
        <v>West Fraser Mills Ltd.</v>
      </c>
      <c r="C15" s="10" t="str">
        <f>[8]My_Query!C13</f>
        <v>Quesnel</v>
      </c>
      <c r="D15" s="10" t="str">
        <f>[8]My_Query!D13</f>
        <v>PNL</v>
      </c>
      <c r="E15" s="10" t="str">
        <f>[8]My_Query!E13</f>
        <v>Southern Interior</v>
      </c>
      <c r="F15" s="10" t="str">
        <f>[8]My_Query!F13</f>
        <v>Quesnel</v>
      </c>
      <c r="G15" s="39">
        <f>[8]My_Query!G13</f>
        <v>310.5</v>
      </c>
    </row>
    <row r="16" spans="1:7" ht="24.95" customHeight="1">
      <c r="A16" s="10">
        <f>[8]My_Query!A14</f>
        <v>357</v>
      </c>
      <c r="B16" s="47" t="str">
        <f>[8]My_Query!B14</f>
        <v>Northern Engineered Wood Products (2007) Inc</v>
      </c>
      <c r="C16" s="10" t="str">
        <f>[8]My_Query!C14</f>
        <v>Smithers</v>
      </c>
      <c r="D16" s="10" t="str">
        <f>[8]My_Query!D14</f>
        <v>PNL</v>
      </c>
      <c r="E16" s="10" t="str">
        <f>[8]My_Query!E14</f>
        <v>Northern Interior</v>
      </c>
      <c r="F16" s="10" t="str">
        <f>[8]My_Query!F14</f>
        <v>Skeena Stikine</v>
      </c>
      <c r="G16" s="39">
        <f>[8]My_Query!G14</f>
        <v>94.18</v>
      </c>
    </row>
    <row r="17" spans="1:7" ht="24.95" customHeight="1">
      <c r="A17" s="10">
        <f>[8]My_Query!A15</f>
        <v>105</v>
      </c>
      <c r="B17" s="10" t="str">
        <f>[8]My_Query!B15</f>
        <v>West Fraser Mills Ltd.</v>
      </c>
      <c r="C17" s="10" t="str">
        <f>[8]My_Query!C15</f>
        <v>Williams Lake</v>
      </c>
      <c r="D17" s="10" t="str">
        <f>[8]My_Query!D15</f>
        <v>VNR</v>
      </c>
      <c r="E17" s="10" t="str">
        <f>[8]My_Query!E15</f>
        <v>Southern Interior</v>
      </c>
      <c r="F17" s="10" t="str">
        <f>[8]My_Query!F15</f>
        <v>Central Cariboo</v>
      </c>
      <c r="G17" s="39">
        <f>[8]My_Query!G15</f>
        <v>120</v>
      </c>
    </row>
    <row r="18" spans="1:7" ht="24.95" customHeight="1">
      <c r="A18" s="10">
        <f>[8]My_Query!A16</f>
        <v>244</v>
      </c>
      <c r="B18" s="10" t="str">
        <f>[8]My_Query!B16</f>
        <v>Coastland Wood Industries Ltd.</v>
      </c>
      <c r="C18" s="10" t="str">
        <f>[8]My_Query!C16</f>
        <v>Nanaimo</v>
      </c>
      <c r="D18" s="10" t="str">
        <f>[8]My_Query!D16</f>
        <v>VNR</v>
      </c>
      <c r="E18" s="10" t="str">
        <f>[8]My_Query!E16</f>
        <v>Coast</v>
      </c>
      <c r="F18" s="10" t="str">
        <f>[8]My_Query!F16</f>
        <v>South Island</v>
      </c>
      <c r="G18" s="39">
        <f>[8]My_Query!G16</f>
        <v>408</v>
      </c>
    </row>
    <row r="19" spans="1:7" ht="24.95" customHeight="1">
      <c r="A19" s="10">
        <f>[8]My_Query!A17</f>
        <v>35</v>
      </c>
      <c r="B19" s="10" t="str">
        <f>[8]My_Query!B17</f>
        <v>Tolko Industries Ltd.</v>
      </c>
      <c r="C19" s="10" t="str">
        <f>[8]My_Query!C17</f>
        <v>Lumby</v>
      </c>
      <c r="D19" s="10" t="str">
        <f>[8]My_Query!D17</f>
        <v>VNR</v>
      </c>
      <c r="E19" s="10" t="str">
        <f>[8]My_Query!E17</f>
        <v>Southern Interior</v>
      </c>
      <c r="F19" s="10" t="str">
        <f>[8]My_Query!F17</f>
        <v>Okanagan Shuswap</v>
      </c>
      <c r="G19" s="39">
        <f>[8]My_Query!G17</f>
        <v>192</v>
      </c>
    </row>
    <row r="20" spans="1:7" ht="24.95" customHeight="1">
      <c r="A20" s="10">
        <f>[8]My_Query!A18</f>
        <v>51</v>
      </c>
      <c r="B20" s="10" t="str">
        <f>[8]My_Query!B18</f>
        <v>ATCO Wood Products Ltd.</v>
      </c>
      <c r="C20" s="10" t="str">
        <f>[8]My_Query!C18</f>
        <v>Fruitvale</v>
      </c>
      <c r="D20" s="10" t="str">
        <f>[8]My_Query!D18</f>
        <v>VNR</v>
      </c>
      <c r="E20" s="10" t="str">
        <f>[8]My_Query!E18</f>
        <v>Southern Interior</v>
      </c>
      <c r="F20" s="10" t="str">
        <f>[8]My_Query!F18</f>
        <v>Arrow Boundary</v>
      </c>
      <c r="G20" s="39">
        <f>[8]My_Query!G18</f>
        <v>110.4</v>
      </c>
    </row>
    <row r="21" spans="1:7" ht="24.95" customHeight="1">
      <c r="A21" s="10">
        <f>[8]My_Query!A19</f>
        <v>84</v>
      </c>
      <c r="B21" s="10" t="str">
        <f>[8]My_Query!B19</f>
        <v>LP Building Products - Canada</v>
      </c>
      <c r="C21" s="10" t="str">
        <f>[8]My_Query!C19</f>
        <v>Golden</v>
      </c>
      <c r="D21" s="10" t="str">
        <f>[8]My_Query!D19</f>
        <v>VNR</v>
      </c>
      <c r="E21" s="10" t="str">
        <f>[8]My_Query!E19</f>
        <v>Southern Interior</v>
      </c>
      <c r="F21" s="10" t="str">
        <f>[8]My_Query!F19</f>
        <v>Columbia</v>
      </c>
      <c r="G21" s="39">
        <f>[8]My_Query!G19</f>
        <v>16.32</v>
      </c>
    </row>
    <row r="22" spans="1:7" ht="24.95" customHeight="1">
      <c r="A22" s="10">
        <f>[8]My_Query!A20</f>
        <v>394</v>
      </c>
      <c r="B22" s="10" t="str">
        <f>[8]My_Query!B20</f>
        <v>Tolko Industries Ltd.</v>
      </c>
      <c r="C22" s="10" t="str">
        <f>[8]My_Query!C20</f>
        <v>Heffley Creek</v>
      </c>
      <c r="D22" s="10" t="str">
        <f>[8]My_Query!D20</f>
        <v>VNR</v>
      </c>
      <c r="E22" s="10" t="str">
        <f>[8]My_Query!E20</f>
        <v>Southern Interior</v>
      </c>
      <c r="F22" s="10" t="str">
        <f>[8]My_Query!F20</f>
        <v>Kamloops</v>
      </c>
      <c r="G22" s="39">
        <f>[8]My_Query!G20</f>
        <v>162.72</v>
      </c>
    </row>
    <row r="23" spans="1:7" ht="24.95" customHeight="1">
      <c r="A23" s="10">
        <f>[8]My_Query!A21</f>
        <v>112</v>
      </c>
      <c r="B23" s="10" t="str">
        <f>[8]My_Query!B21</f>
        <v>West Fraser Mills Limited</v>
      </c>
      <c r="C23" s="10" t="str">
        <f>[8]My_Query!C21</f>
        <v>Quesnel</v>
      </c>
      <c r="D23" s="10" t="str">
        <f>[8]My_Query!D21</f>
        <v>VNR</v>
      </c>
      <c r="E23" s="10" t="str">
        <f>[8]My_Query!E21</f>
        <v>Southern Interior</v>
      </c>
      <c r="F23" s="10" t="str">
        <f>[8]My_Query!F21</f>
        <v>Quesnel</v>
      </c>
      <c r="G23" s="39">
        <f>[8]My_Query!G21</f>
        <v>156</v>
      </c>
    </row>
    <row r="24" spans="1:7" ht="24.95" customHeight="1">
      <c r="A24" s="10">
        <f>[8]My_Query!A22</f>
        <v>34</v>
      </c>
      <c r="B24" s="10" t="str">
        <f>[8]My_Query!B22</f>
        <v>B C  Veneer Products Ltd</v>
      </c>
      <c r="C24" s="10" t="str">
        <f>[8]My_Query!C22</f>
        <v>Surrey</v>
      </c>
      <c r="D24" s="10" t="str">
        <f>[8]My_Query!D22</f>
        <v>VNR</v>
      </c>
      <c r="E24" s="10" t="str">
        <f>[8]My_Query!E22</f>
        <v>Coast</v>
      </c>
      <c r="F24" s="10" t="str">
        <f>[8]My_Query!F22</f>
        <v>Chilliwack</v>
      </c>
      <c r="G24" s="39">
        <f>[8]My_Query!G22</f>
        <v>0.8</v>
      </c>
    </row>
    <row r="25" spans="1:7" ht="24.95" customHeight="1">
      <c r="A25" s="10">
        <f>[8]My_Query!A23</f>
        <v>982</v>
      </c>
      <c r="B25" s="10" t="str">
        <f>[8]My_Query!B23</f>
        <v>Silver Dew Hardwoods Limited</v>
      </c>
      <c r="C25" s="10" t="str">
        <f>[8]My_Query!C23</f>
        <v>Clearwater</v>
      </c>
      <c r="D25" s="10" t="str">
        <f>[8]My_Query!D23</f>
        <v>VNR</v>
      </c>
      <c r="E25" s="10" t="str">
        <f>[8]My_Query!E23</f>
        <v>Southern Interior</v>
      </c>
      <c r="F25" s="10" t="str">
        <f>[8]My_Query!F23</f>
        <v>Headwaters</v>
      </c>
      <c r="G25" s="39">
        <f>[8]My_Query!G23</f>
        <v>0</v>
      </c>
    </row>
    <row r="26" spans="1:7" ht="24.95" customHeight="1">
      <c r="A26" s="10">
        <f>[8]My_Query!A24</f>
        <v>478</v>
      </c>
      <c r="B26" s="10" t="str">
        <f>[8]My_Query!B24</f>
        <v>Richmond Plywood Corporation Limited</v>
      </c>
      <c r="C26" s="10" t="str">
        <f>[8]My_Query!C24</f>
        <v>Richmond</v>
      </c>
      <c r="D26" s="10" t="str">
        <f>[8]My_Query!D24</f>
        <v>VNR</v>
      </c>
      <c r="E26" s="10" t="str">
        <f>[8]My_Query!E24</f>
        <v>Coast</v>
      </c>
      <c r="F26" s="10" t="str">
        <f>[8]My_Query!F24</f>
        <v>Chilliwack</v>
      </c>
      <c r="G26" s="39">
        <f>[8]My_Query!G24</f>
        <v>187.2</v>
      </c>
    </row>
    <row r="27" spans="1:7" ht="24.95" customHeight="1">
      <c r="A27" s="10">
        <f>[8]My_Query!A25</f>
        <v>115</v>
      </c>
      <c r="B27" s="10" t="str">
        <f>[8]My_Query!B25</f>
        <v>Aspen Planers Ltd</v>
      </c>
      <c r="C27" s="10" t="str">
        <f>[8]My_Query!C25</f>
        <v>Lillooet</v>
      </c>
      <c r="D27" s="10" t="str">
        <f>[8]My_Query!D25</f>
        <v>VNR</v>
      </c>
      <c r="E27" s="10" t="str">
        <f>[8]My_Query!E25</f>
        <v>Southern Interior</v>
      </c>
      <c r="F27" s="10" t="str">
        <f>[8]My_Query!F25</f>
        <v>Cascades</v>
      </c>
      <c r="G27" s="39">
        <f>[8]My_Query!G25</f>
        <v>264</v>
      </c>
    </row>
    <row r="28" spans="1:7" ht="24.95" customHeight="1">
      <c r="A28" s="10">
        <f>[8]My_Query!A26</f>
        <v>508</v>
      </c>
      <c r="B28" s="10" t="str">
        <f>[8]My_Query!B26</f>
        <v>CIPA Lumber Co. Ltd.</v>
      </c>
      <c r="C28" s="10" t="str">
        <f>[8]My_Query!C26</f>
        <v>Annacis Island</v>
      </c>
      <c r="D28" s="10" t="str">
        <f>[8]My_Query!D26</f>
        <v>VNR</v>
      </c>
      <c r="E28" s="10" t="str">
        <f>[8]My_Query!E26</f>
        <v>Coast</v>
      </c>
      <c r="F28" s="10" t="str">
        <f>[8]My_Query!F26</f>
        <v>Chilliwack</v>
      </c>
      <c r="G28" s="39">
        <f>[8]My_Query!G26</f>
        <v>216</v>
      </c>
    </row>
    <row r="29" spans="1:7" ht="24.95" customHeight="1">
      <c r="A29" s="10">
        <f>[8]My_Query!A27</f>
        <v>12</v>
      </c>
      <c r="B29" s="10" t="str">
        <f>[8]My_Query!B27</f>
        <v>Federated Co-operatives Limited</v>
      </c>
      <c r="C29" s="10" t="str">
        <f>[8]My_Query!C27</f>
        <v>Canoe</v>
      </c>
      <c r="D29" s="10" t="str">
        <f>[8]My_Query!D27</f>
        <v>VNR</v>
      </c>
      <c r="E29" s="10" t="str">
        <f>[8]My_Query!E27</f>
        <v>Southern Interior</v>
      </c>
      <c r="F29" s="10" t="str">
        <f>[8]My_Query!F27</f>
        <v>Okanagan Shuswap</v>
      </c>
      <c r="G29" s="39">
        <f>[8]My_Query!G27</f>
        <v>288</v>
      </c>
    </row>
    <row r="30" spans="1:7" ht="24.95" customHeight="1">
      <c r="A30" s="10"/>
      <c r="B30" s="10"/>
      <c r="C30" s="10"/>
      <c r="D30" s="10"/>
      <c r="E30" s="10"/>
      <c r="F30" s="10"/>
      <c r="G30" s="10"/>
    </row>
    <row r="31" spans="1:7" ht="24.95" customHeight="1">
      <c r="A31" s="10"/>
      <c r="B31" s="10"/>
      <c r="C31" s="10"/>
      <c r="D31" s="10"/>
      <c r="E31" s="10"/>
      <c r="F31" s="10"/>
      <c r="G31" s="10"/>
    </row>
  </sheetData>
  <pageMargins left="0.74803149606299213" right="0.74803149606299213" top="0.98425196850393704" bottom="0.98425196850393704" header="0.51181102362204722" footer="0.51181102362204722"/>
  <pageSetup scale="6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4"/>
  <sheetViews>
    <sheetView zoomScaleNormal="100" zoomScaleSheetLayoutView="100" workbookViewId="0">
      <selection activeCell="E2" sqref="E2:F2"/>
    </sheetView>
  </sheetViews>
  <sheetFormatPr defaultRowHeight="12.75"/>
  <cols>
    <col min="1" max="1" width="10.42578125" customWidth="1"/>
    <col min="2" max="2" width="34.140625" customWidth="1"/>
    <col min="3" max="3" width="18.42578125" customWidth="1"/>
    <col min="4" max="4" width="10.28515625" customWidth="1"/>
    <col min="5" max="5" width="22" customWidth="1"/>
    <col min="6" max="6" width="30.28515625" customWidth="1"/>
  </cols>
  <sheetData>
    <row r="1" spans="1:7" s="33" customFormat="1" ht="24.75" customHeight="1">
      <c r="A1" s="26"/>
      <c r="B1" s="26"/>
      <c r="C1" s="26"/>
      <c r="D1" s="26"/>
      <c r="E1" s="26"/>
      <c r="F1" s="27" t="s">
        <v>12</v>
      </c>
    </row>
    <row r="2" spans="1:7" ht="30">
      <c r="A2" s="9" t="s">
        <v>0</v>
      </c>
      <c r="B2" s="9" t="s">
        <v>1</v>
      </c>
      <c r="C2" s="9" t="s">
        <v>2</v>
      </c>
      <c r="D2" s="9" t="s">
        <v>7</v>
      </c>
      <c r="E2" s="9" t="str">
        <f>ConsistentHeaders!D2</f>
        <v>2009 Forest Region</v>
      </c>
      <c r="F2" s="9" t="str">
        <f>ConsistentHeaders!E2</f>
        <v>2009 Forest District</v>
      </c>
      <c r="G2" s="13"/>
    </row>
    <row r="3" spans="1:7" ht="15">
      <c r="A3" s="23"/>
      <c r="B3" s="23"/>
      <c r="C3" s="23"/>
      <c r="D3" s="23"/>
      <c r="E3" s="23"/>
      <c r="F3" s="23"/>
      <c r="G3" s="13"/>
    </row>
    <row r="4" spans="1:7" ht="24.95" customHeight="1">
      <c r="A4" s="10">
        <f>[9]My_Query!A2</f>
        <v>84</v>
      </c>
      <c r="B4" s="10" t="str">
        <f>[9]My_Query!B2</f>
        <v>LP Building Products - Canada</v>
      </c>
      <c r="C4" s="10" t="str">
        <f>[9]My_Query!C2</f>
        <v>Golden</v>
      </c>
      <c r="D4" s="10" t="str">
        <f>[9]My_Query!D2</f>
        <v>LVL</v>
      </c>
      <c r="E4" s="10" t="str">
        <f>[9]My_Query!E2</f>
        <v>Southern Interior</v>
      </c>
      <c r="F4" s="10" t="str">
        <f>[9]My_Query!F2</f>
        <v>Columbia</v>
      </c>
      <c r="G4" s="10">
        <f>[9]My_Query!G2</f>
        <v>1.92</v>
      </c>
    </row>
  </sheetData>
  <pageMargins left="0.74803149606299213" right="0.74803149606299213" top="0.98425196850393704" bottom="0.98425196850393704" header="0.51181102362204722" footer="0.51181102362204722"/>
  <pageSetup scale="72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14</vt:i4>
      </vt:variant>
    </vt:vector>
  </HeadingPairs>
  <TitlesOfParts>
    <vt:vector size="25" baseType="lpstr">
      <vt:lpstr>ConsistentHeaders</vt:lpstr>
      <vt:lpstr>Chip</vt:lpstr>
      <vt:lpstr>LogHome</vt:lpstr>
      <vt:lpstr>Lumber &gt;40</vt:lpstr>
      <vt:lpstr>Lumber &lt;40</vt:lpstr>
      <vt:lpstr>Pellet</vt:lpstr>
      <vt:lpstr>PolePost&amp;UTI</vt:lpstr>
      <vt:lpstr>Pulp&amp;Paper</vt:lpstr>
      <vt:lpstr>Shake&amp;Shingle</vt:lpstr>
      <vt:lpstr>Veneer_Plywood_OSB_OtherPanel</vt:lpstr>
      <vt:lpstr>Other</vt:lpstr>
      <vt:lpstr>LogHome!My_Query</vt:lpstr>
      <vt:lpstr>Other!My_Query</vt:lpstr>
      <vt:lpstr>Pellet!My_Query</vt:lpstr>
      <vt:lpstr>'Pulp&amp;Paper'!My_Query</vt:lpstr>
      <vt:lpstr>'Shake&amp;Shingle'!My_Query</vt:lpstr>
      <vt:lpstr>Veneer_Plywood_OSB_OtherPanel!My_Query</vt:lpstr>
      <vt:lpstr>My_Query</vt:lpstr>
      <vt:lpstr>Chip!Print_Area</vt:lpstr>
      <vt:lpstr>Pellet!Print_Area</vt:lpstr>
      <vt:lpstr>'Shake&amp;Shingle'!Print_Area</vt:lpstr>
      <vt:lpstr>LogHome!Print_Titles</vt:lpstr>
      <vt:lpstr>'Lumber &lt;40'!Print_Titles</vt:lpstr>
      <vt:lpstr>'Lumber &gt;40'!Print_Titles</vt:lpstr>
      <vt:lpstr>'Pulp&amp;Paper'!Print_Titles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tqzhuang</dc:creator>
  <cp:lastModifiedBy>tnbogle</cp:lastModifiedBy>
  <cp:lastPrinted>2013-12-19T22:01:56Z</cp:lastPrinted>
  <dcterms:created xsi:type="dcterms:W3CDTF">2010-06-02T18:04:30Z</dcterms:created>
  <dcterms:modified xsi:type="dcterms:W3CDTF">2014-02-03T17:00:26Z</dcterms:modified>
</cp:coreProperties>
</file>